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_1\Dropbox\Excel Samples\"/>
    </mc:Choice>
  </mc:AlternateContent>
  <xr:revisionPtr revIDLastSave="0" documentId="13_ncr:1_{3426675E-788E-44E2-81C9-78EAF7BB22FE}" xr6:coauthVersionLast="36" xr6:coauthVersionMax="36" xr10:uidLastSave="{00000000-0000-0000-0000-000000000000}"/>
  <bookViews>
    <workbookView xWindow="-1065" yWindow="60" windowWidth="20190" windowHeight="11055" xr2:uid="{00000000-000D-0000-FFFF-FFFF00000000}"/>
  </bookViews>
  <sheets>
    <sheet name="1" sheetId="1" r:id="rId1"/>
  </sheets>
  <definedNames>
    <definedName name="g">'1'!$H$7</definedName>
    <definedName name="Grid">'1'!$AB$30</definedName>
    <definedName name="OMax">'1'!$H$6*PI()/180</definedName>
    <definedName name="p10Len">'1'!$AB$22</definedName>
    <definedName name="p10x">p10Len*SIN(OMax*SIN(SQRT(g/p10Len)*t))*{0;1}</definedName>
    <definedName name="p10y">-p10Len*COS(OMax*SIN(SQRT(g/p10Len)*t))*{0;1}</definedName>
    <definedName name="p10z">1*Spacing*{1;1}</definedName>
    <definedName name="p11Len">'1'!$AB$23</definedName>
    <definedName name="p11x">p11Len*SIN(OMax*SIN(SQRT(g/p11Len)*t))*{0;1}</definedName>
    <definedName name="p11y">-p11Len*COS(OMax*SIN(SQRT(g/p11Len)*t))*{0;1}</definedName>
    <definedName name="p11z">2*Spacing*{1;1}</definedName>
    <definedName name="p12Len">'1'!$AB$24</definedName>
    <definedName name="p12x">p12Len*SIN(OMax*SIN(SQRT(g/p12Len)*t))*{0;1}</definedName>
    <definedName name="p12y">-p12Len*COS(OMax*SIN(SQRT(g/p12Len)*t))*{0;1}</definedName>
    <definedName name="p12z">3*Spacing*{1;1}</definedName>
    <definedName name="p13Len">'1'!$AB$25</definedName>
    <definedName name="p13x">p13Len*SIN(OMax*SIN(SQRT(g/p13Len)*t))*{0;1}</definedName>
    <definedName name="p13y">-p13Len*COS(OMax*SIN(SQRT(g/p13Len)*t))*{0;1}</definedName>
    <definedName name="p13z">4*Spacing*{1;1}</definedName>
    <definedName name="p14Len">'1'!$AB$26</definedName>
    <definedName name="p14x">p14Len*SIN(OMax*SIN(SQRT(g/p14Len)*t))*{0;1}</definedName>
    <definedName name="p14y">-p14Len*COS(OMax*SIN(SQRT(g/p14Len)*t))*{0;1}</definedName>
    <definedName name="p14z">5*Spacing*{1;1}</definedName>
    <definedName name="p15Len">'1'!$AB$27</definedName>
    <definedName name="p15x">p15Len*SIN(OMax*SIN(SQRT(g/p15Len)*t))*{0;1}</definedName>
    <definedName name="p15y">-p15Len*COS(OMax*SIN(SQRT(g/p15Len)*t))*{0;1}</definedName>
    <definedName name="p15z">6*Spacing*{1;1}</definedName>
    <definedName name="p16Len">'1'!$AB$28</definedName>
    <definedName name="p16x">p16Len*SIN(OMax*SIN(SQRT(g/p16Len)*t))*{0;1}</definedName>
    <definedName name="p16y">-p16Len*COS(OMax*SIN(SQRT(g/p16Len)*t))*{0;1}</definedName>
    <definedName name="p16z">7*Spacing*{1;1}</definedName>
    <definedName name="p1Len">'1'!$AB$13</definedName>
    <definedName name="p1x">p1Len*SIN(OMax*SIN(SQRT(g/p1Len)*t))*{0;1}</definedName>
    <definedName name="p1y">-p1Len*COS(OMax*SIN(SQRT(g/p1Len)*t))*{0;1}</definedName>
    <definedName name="p1z">-8*Spacing*{1;1}</definedName>
    <definedName name="p2Len">'1'!$AB$14</definedName>
    <definedName name="p2x">p2Len*SIN(OMax*SIN(SQRT(g/p2Len)*t))*{0;1}</definedName>
    <definedName name="p2y">-p2Len*COS(OMax*SIN(SQRT(g/p2Len)*t))*{0;1}</definedName>
    <definedName name="p2z">-7*Spacing*{1;1}</definedName>
    <definedName name="p3Len">'1'!$AB$15</definedName>
    <definedName name="p3x">p3Len*SIN(OMax*SIN(SQRT(g/p3Len)*t))*{0;1}</definedName>
    <definedName name="p3y">-p3Len*COS(OMax*SIN(SQRT(g/p3Len)*t))*{0;1}</definedName>
    <definedName name="p3z">-6*Spacing*{1;1}</definedName>
    <definedName name="p4Len">'1'!$AB$16</definedName>
    <definedName name="p4x">p4Len*SIN(OMax*SIN(SQRT(g/p4Len)*t))*{0;1}</definedName>
    <definedName name="p4y">-p4Len*COS(OMax*SIN(SQRT(g/p4Len)*t))*{0;1}</definedName>
    <definedName name="p4z">-5*Spacing*{1;1}</definedName>
    <definedName name="p5Len">'1'!$AB$17</definedName>
    <definedName name="p5x">p5Len*SIN(OMax*SIN(SQRT(g/p5Len)*t))*{0;1}</definedName>
    <definedName name="p5y">-p5Len*COS(OMax*SIN(SQRT(g/p5Len)*t))*{0;1}</definedName>
    <definedName name="p5z">-4*Spacing*{1;1}</definedName>
    <definedName name="p6Len">'1'!$AB$18</definedName>
    <definedName name="p6x">p6Len*SIN(OMax*SIN(SQRT(g/p6Len)*t))*{0;1}</definedName>
    <definedName name="p6y">-p6Len*COS(OMax*SIN(SQRT(g/p6Len)*t))*{0;1}</definedName>
    <definedName name="p6z">-3*Spacing*{1;1}</definedName>
    <definedName name="p7Len">'1'!$AB$19</definedName>
    <definedName name="p7x">p7Len*SIN(OMax*SIN(SQRT(g/p7Len)*t))*{0;1}</definedName>
    <definedName name="p7y">-p7Len*COS(OMax*SIN(SQRT(g/p7Len)*t))*{0;1}</definedName>
    <definedName name="p7z">-2*Spacing*{1;1}</definedName>
    <definedName name="p8Len">'1'!$AB$20</definedName>
    <definedName name="p8x">p8Len*SIN(OMax*SIN(SQRT(g/p8Len)*t))*{0;1}</definedName>
    <definedName name="p8y">-p8Len*COS(OMax*SIN(SQRT(g/p8Len)*t))*{0;1}</definedName>
    <definedName name="p8z">-Spacing*{1;1}</definedName>
    <definedName name="p9Len">'1'!$AB$21</definedName>
    <definedName name="p9x">p9Len*SIN(OMax*SIN(SQRT(g/p9Len)*t))*{0;1}</definedName>
    <definedName name="p9y">-p9Len*COS(OMax*SIN(SQRT(g/p9Len)*t))*{0;1}</definedName>
    <definedName name="p9z">0*Spacing*{1;1}</definedName>
    <definedName name="pp10x">(p10x*RM_X1)+(p10y*RM_Y1)+(p10z*RM_Z1)</definedName>
    <definedName name="pp10y">(p10x*RM_X2)+(p10y*RM_Y2)+(p10z*RM_Z2)</definedName>
    <definedName name="pp11x">(p11x*RM_X1)+(p11y*RM_Y1)+(p11z*RM_Z1)</definedName>
    <definedName name="pp11y">(p11x*RM_X2)+(p11y*RM_Y2)+(p11z*RM_Z2)</definedName>
    <definedName name="pp12x">(p12x*RM_X1)+(p12y*RM_Y1)+(p12z*RM_Z1)</definedName>
    <definedName name="pp12y">(p12x*RM_X2)+(p12y*RM_Y2)+(p12z*RM_Z2)</definedName>
    <definedName name="pp13x">(p13x*RM_X1)+(p13y*RM_Y1)+(p13z*RM_Z1)</definedName>
    <definedName name="pp13y">(p13x*RM_X2)+(p13y*RM_Y2)+(p13z*RM_Z2)</definedName>
    <definedName name="pp14x">(p14x*RM_X1)+(p14y*RM_Y1)+(p14z*RM_Z1)</definedName>
    <definedName name="pp14y">(p14x*RM_X2)+(p14y*RM_Y2)+(p14z*RM_Z2)</definedName>
    <definedName name="pp15x">(p15x*RM_X1)+(p15y*RM_Y1)+(p15z*RM_Z1)</definedName>
    <definedName name="pp15y">(p15x*RM_X2)+(p15y*RM_Y2)+(p15z*RM_Z2)</definedName>
    <definedName name="pp16x">(p16x*RM_X1)+(p16y*RM_Y1)+(p16z*RM_Z1)</definedName>
    <definedName name="pp16y">(p16x*RM_X2)+(p16y*RM_Y2)+(p16z*RM_Z2)</definedName>
    <definedName name="pp1x">(p1x*RM_X1)+(p1y*RM_Y1)+(p1z*RM_Z1)</definedName>
    <definedName name="pp1y">(p1x*RM_X2)+(p1y*RM_Y2)+(p1z*RM_Z2)</definedName>
    <definedName name="pp2x">(p2x*RM_X1)+(p2y*RM_Y1)+(p2z*RM_Z1)</definedName>
    <definedName name="pp2y">(p2x*RM_X2)+(p2y*RM_Y2)+(p2z*RM_Z2)</definedName>
    <definedName name="pp3x">(p3x*RM_X1)+(p3y*RM_Y1)+(p3z*RM_Z1)</definedName>
    <definedName name="pp3y">(p3x*RM_X2)+(p3y*RM_Y2)+(p3z*RM_Z2)</definedName>
    <definedName name="pp4x">(p4x*RM_X1)+(p4y*RM_Y1)+(p4z*RM_Z1)</definedName>
    <definedName name="pp4y">(p4x*RM_X2)+(p4y*RM_Y2)+(p4z*RM_Z2)</definedName>
    <definedName name="pp5x">(p5x*RM_X1)+(p5y*RM_Y1)+(p5z*RM_Z1)</definedName>
    <definedName name="pp5y">(p5x*RM_X2)+(p5y*RM_Y2)+(p5z*RM_Z2)</definedName>
    <definedName name="pp6x">(p6x*RM_X1)+(p6y*RM_Y1)+(p6z*RM_Z1)</definedName>
    <definedName name="pp6y">(p6x*RM_X2)+(p6y*RM_Y2)+(p6z*RM_Z2)</definedName>
    <definedName name="pp7x">(p7x*RM_X1)+(p7y*RM_Y1)+(p7z*RM_Z1)</definedName>
    <definedName name="pp7y">(p7x*RM_X2)+(p7y*RM_Y2)+(p7z*RM_Z2)</definedName>
    <definedName name="pp8x">(p8x*RM_X1)+(p8y*RM_Y1)+(p8z*RM_Z1)</definedName>
    <definedName name="pp8y">(p8x*RM_X2)+(p8y*RM_Y2)+(p8z*RM_Z2)</definedName>
    <definedName name="pp9x">(p9x*RM_X1)+(p9y*RM_Y1)+(p9z*RM_Z1)</definedName>
    <definedName name="pp9y">(p9x*RM_X2)+(p9y*RM_Y2)+(p9z*RM_Z2)</definedName>
    <definedName name="QQ">'1'!$K$6</definedName>
    <definedName name="RM_X1">YCos*ZCos</definedName>
    <definedName name="RM_X2">ZCos * -YSin * -XSin + ZSin * XCos</definedName>
    <definedName name="RM_X3">ZCos * -YSin * XCos + ZSin * XSin</definedName>
    <definedName name="RM_Y1">-ZSin * YCos</definedName>
    <definedName name="RM_Y2">-ZSin * -YSin * -XSin + ZCos*XCos</definedName>
    <definedName name="RM_Y3">-ZSin * -YSin * XCos + ZCos * XSin</definedName>
    <definedName name="RM_Z1">YSin</definedName>
    <definedName name="RM_Z2">YCos * -XSin</definedName>
    <definedName name="RM_Z3">YCos * XCos</definedName>
    <definedName name="ShowAxis">'1'!$AB$11</definedName>
    <definedName name="ShowCage">'1'!$AB$10</definedName>
    <definedName name="Spacing">'1'!$H$8</definedName>
    <definedName name="Start">-p1Len*COS(OMax)</definedName>
    <definedName name="t">5.19999999999998</definedName>
    <definedName name="tinc">'1'!$H$5</definedName>
    <definedName name="XAngle">'1'!$N$11</definedName>
    <definedName name="XCos">COS(RADIANS(XAngle))</definedName>
    <definedName name="XSin">SIN(RADIANS(XAngle))</definedName>
    <definedName name="YAngle">'1'!$N$12</definedName>
    <definedName name="YCos">COS(RADIANS(YAngle))</definedName>
    <definedName name="YRot">'1'!$AB$6</definedName>
    <definedName name="YSin">SIN(RADIANS(YAngle))</definedName>
    <definedName name="ZAngle">'1'!$N$13</definedName>
    <definedName name="ZCos">COS(RADIANS(ZAngle))</definedName>
    <definedName name="ZSin">SIN(RADIANS(ZAngle))</definedName>
  </definedNames>
  <calcPr calcId="162913"/>
</workbook>
</file>

<file path=xl/calcChain.xml><?xml version="1.0" encoding="utf-8"?>
<calcChain xmlns="http://schemas.openxmlformats.org/spreadsheetml/2006/main">
  <c r="H7" i="1" l="1"/>
  <c r="AD66" i="1" l="1"/>
  <c r="AB85" i="1"/>
  <c r="AB88" i="1"/>
  <c r="AC90" i="1"/>
  <c r="AB90" i="1"/>
  <c r="AC89" i="1"/>
  <c r="AB89" i="1"/>
  <c r="AC88" i="1"/>
  <c r="AC86" i="1"/>
  <c r="AB86" i="1"/>
  <c r="AC84" i="1"/>
  <c r="AB84" i="1"/>
  <c r="AC83" i="1"/>
  <c r="AB83" i="1"/>
  <c r="AC82" i="1"/>
  <c r="AB82" i="1"/>
  <c r="AC81" i="1"/>
  <c r="AB81" i="1"/>
  <c r="AC77" i="1"/>
  <c r="AB77" i="1"/>
  <c r="AC76" i="1"/>
  <c r="AB76" i="1"/>
  <c r="AC72" i="1"/>
  <c r="AB72" i="1"/>
  <c r="AD58" i="1"/>
  <c r="AB78" i="1" s="1"/>
  <c r="AD53" i="1"/>
  <c r="AB73" i="1" s="1"/>
  <c r="AD54" i="1"/>
  <c r="AD55" i="1" s="1"/>
  <c r="AD40" i="1"/>
  <c r="AC49" i="1" s="1"/>
  <c r="AC37" i="1"/>
  <c r="AB46" i="1" s="1"/>
  <c r="AB34" i="1"/>
  <c r="AC43" i="1" s="1"/>
  <c r="AD39" i="1"/>
  <c r="AB48" i="1" s="1"/>
  <c r="AC36" i="1"/>
  <c r="AB33" i="1"/>
  <c r="AB42" i="1" s="1"/>
  <c r="AC47" i="1"/>
  <c r="AB47" i="1"/>
  <c r="AC46" i="1"/>
  <c r="AC45" i="1"/>
  <c r="AB45" i="1"/>
  <c r="AC44" i="1"/>
  <c r="AB44" i="1"/>
  <c r="AB49" i="1" l="1"/>
  <c r="AC78" i="1"/>
  <c r="AB43" i="1"/>
  <c r="AC48" i="1"/>
  <c r="AC73" i="1"/>
  <c r="AC87" i="1"/>
  <c r="AB87" i="1"/>
  <c r="AC85" i="1"/>
  <c r="AB75" i="1"/>
  <c r="AC75" i="1"/>
  <c r="AC74" i="1"/>
  <c r="AB74" i="1"/>
  <c r="AD59" i="1"/>
  <c r="AC42" i="1"/>
  <c r="AB79" i="1" l="1"/>
  <c r="AC79" i="1"/>
  <c r="AD60" i="1"/>
  <c r="AB80" i="1" l="1"/>
  <c r="AC80" i="1"/>
  <c r="AC15" i="1"/>
  <c r="AC16" i="1" s="1"/>
  <c r="AB14" i="1"/>
  <c r="AB15" i="1" l="1"/>
  <c r="AC17" i="1"/>
  <c r="AB16" i="1"/>
  <c r="AC18" i="1" l="1"/>
  <c r="AB17" i="1"/>
  <c r="AC19" i="1" l="1"/>
  <c r="AB18" i="1"/>
  <c r="AC20" i="1" l="1"/>
  <c r="AB19" i="1"/>
  <c r="AB20" i="1" l="1"/>
  <c r="AC21" i="1"/>
  <c r="AC22" i="1" l="1"/>
  <c r="AB21" i="1"/>
  <c r="AB22" i="1" l="1"/>
  <c r="AC23" i="1"/>
  <c r="AC24" i="1" l="1"/>
  <c r="AB23" i="1"/>
  <c r="AB24" i="1" l="1"/>
  <c r="AC25" i="1"/>
  <c r="AC26" i="1" l="1"/>
  <c r="AB25" i="1"/>
  <c r="AB26" i="1" l="1"/>
  <c r="AC27" i="1"/>
  <c r="AC28" i="1" l="1"/>
  <c r="AB27" i="1"/>
  <c r="A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Huitson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Smaller = Slower
Larger = Faster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<sst xmlns="http://schemas.openxmlformats.org/spreadsheetml/2006/main" count="39" uniqueCount="34">
  <si>
    <t>Pendulum</t>
  </si>
  <si>
    <t>Gravity</t>
  </si>
  <si>
    <t>Degrees</t>
  </si>
  <si>
    <t>Swing (Max)</t>
  </si>
  <si>
    <t>Length, cm</t>
  </si>
  <si>
    <t>Cycles/T</t>
  </si>
  <si>
    <t>Time Inc</t>
  </si>
  <si>
    <t xml:space="preserve">Inspiration: </t>
  </si>
  <si>
    <t>Smaller = Slower</t>
  </si>
  <si>
    <t xml:space="preserve">Bob Color </t>
  </si>
  <si>
    <t xml:space="preserve">Wire Color </t>
  </si>
  <si>
    <t>Newton Excel Bach</t>
  </si>
  <si>
    <t xml:space="preserve">Author: </t>
  </si>
  <si>
    <t>Ian Huitson</t>
  </si>
  <si>
    <t>Spacing</t>
  </si>
  <si>
    <t>cm</t>
  </si>
  <si>
    <t>Tinc</t>
  </si>
  <si>
    <t>max Swing</t>
  </si>
  <si>
    <t>Running</t>
  </si>
  <si>
    <t>X Angle</t>
  </si>
  <si>
    <t>Y Angle</t>
  </si>
  <si>
    <t>Z Angle</t>
  </si>
  <si>
    <t xml:space="preserve">3D Code: </t>
  </si>
  <si>
    <t>AJP Excel Information</t>
  </si>
  <si>
    <r>
      <t>cm/s</t>
    </r>
    <r>
      <rPr>
        <vertAlign val="superscript"/>
        <sz val="16"/>
        <color theme="1" tint="0.499984740745262"/>
        <rFont val="Calibri"/>
        <family val="2"/>
        <scheme val="minor"/>
      </rPr>
      <t>2</t>
    </r>
    <r>
      <rPr>
        <sz val="16"/>
        <color theme="1" tint="0.499984740745262"/>
        <rFont val="Calibri"/>
        <family val="2"/>
        <scheme val="minor"/>
      </rPr>
      <t xml:space="preserve"> </t>
    </r>
  </si>
  <si>
    <t>Axes</t>
  </si>
  <si>
    <t>X</t>
  </si>
  <si>
    <t>Y</t>
  </si>
  <si>
    <t>Z</t>
  </si>
  <si>
    <t>Cage</t>
  </si>
  <si>
    <t>Grid</t>
  </si>
  <si>
    <t>Show Cage</t>
  </si>
  <si>
    <t>Show Axis</t>
  </si>
  <si>
    <t>Animate Y Rotation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</si>
</sst>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u/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u/>
      <sz val="10.4"/>
      <color theme="10"/>
      <name val="Calibri"/>
      <family val="2"/>
    </font>
    <font>
      <u/>
      <sz val="8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2"/>
      <color theme="10"/>
      <name val="Calibri"/>
      <family val="2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vertAlign val="superscript"/>
      <sz val="16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0"/>
      <name val="Calibri"/>
      <family val="2"/>
    </font>
    <font>
      <b/>
      <u/>
      <sz val="16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9">
    <xf numFmtId="0" fontId="0" fillId="0" borderId="0" xfId="0"/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horizontal="center"/>
    </xf>
    <xf numFmtId="2" fontId="0" fillId="4" borderId="0" xfId="0" quotePrefix="1" applyNumberForma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quotePrefix="1" applyNumberFormat="1" applyFont="1" applyFill="1" applyAlignment="1">
      <alignment horizontal="center"/>
    </xf>
    <xf numFmtId="0" fontId="8" fillId="4" borderId="0" xfId="2" applyFont="1" applyFill="1" applyAlignment="1" applyProtection="1"/>
    <xf numFmtId="0" fontId="0" fillId="4" borderId="0" xfId="0" applyFill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4" borderId="0" xfId="0" applyFont="1" applyFill="1"/>
    <xf numFmtId="0" fontId="15" fillId="4" borderId="0" xfId="2" applyFont="1" applyFill="1" applyAlignment="1" applyProtection="1"/>
    <xf numFmtId="0" fontId="14" fillId="4" borderId="0" xfId="0" applyFont="1" applyFill="1" applyAlignment="1">
      <alignment horizontal="right"/>
    </xf>
    <xf numFmtId="0" fontId="17" fillId="4" borderId="0" xfId="0" applyFont="1" applyFill="1" applyAlignment="1">
      <alignment horizontal="centerContinuous"/>
    </xf>
    <xf numFmtId="0" fontId="1" fillId="4" borderId="0" xfId="0" applyFont="1" applyFill="1"/>
    <xf numFmtId="0" fontId="1" fillId="0" borderId="0" xfId="0" applyFont="1"/>
    <xf numFmtId="0" fontId="16" fillId="3" borderId="1" xfId="1" applyFont="1" applyFill="1" applyBorder="1"/>
    <xf numFmtId="0" fontId="16" fillId="3" borderId="2" xfId="1" applyFont="1" applyFill="1" applyBorder="1"/>
    <xf numFmtId="3" fontId="16" fillId="3" borderId="3" xfId="1" applyNumberFormat="1" applyFont="1" applyFill="1" applyBorder="1"/>
    <xf numFmtId="0" fontId="16" fillId="3" borderId="4" xfId="1" applyFont="1" applyFill="1" applyBorder="1" applyAlignment="1">
      <alignment horizontal="center"/>
    </xf>
    <xf numFmtId="0" fontId="16" fillId="3" borderId="5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2" fontId="0" fillId="4" borderId="0" xfId="0" quotePrefix="1" applyNumberFormat="1" applyFont="1" applyFill="1" applyAlignment="1">
      <alignment horizontal="center"/>
    </xf>
    <xf numFmtId="0" fontId="0" fillId="0" borderId="0" xfId="0" applyFont="1"/>
    <xf numFmtId="0" fontId="1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8" xfId="0" applyFill="1" applyBorder="1"/>
    <xf numFmtId="0" fontId="0" fillId="4" borderId="9" xfId="0" applyFill="1" applyBorder="1"/>
    <xf numFmtId="0" fontId="12" fillId="4" borderId="10" xfId="0" applyFont="1" applyFill="1" applyBorder="1" applyAlignment="1">
      <alignment horizontal="centerContinuous"/>
    </xf>
    <xf numFmtId="0" fontId="0" fillId="4" borderId="0" xfId="0" applyFill="1" applyBorder="1" applyAlignment="1">
      <alignment horizontal="centerContinuous"/>
    </xf>
    <xf numFmtId="0" fontId="0" fillId="4" borderId="0" xfId="0" applyFill="1" applyBorder="1"/>
    <xf numFmtId="0" fontId="0" fillId="4" borderId="11" xfId="0" applyFill="1" applyBorder="1"/>
    <xf numFmtId="0" fontId="17" fillId="4" borderId="10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1" fillId="4" borderId="0" xfId="0" applyFont="1" applyFill="1" applyBorder="1"/>
    <xf numFmtId="0" fontId="17" fillId="4" borderId="0" xfId="0" applyFont="1" applyFill="1" applyBorder="1" applyAlignment="1">
      <alignment horizontal="centerContinuous"/>
    </xf>
    <xf numFmtId="0" fontId="1" fillId="4" borderId="11" xfId="0" applyFont="1" applyFill="1" applyBorder="1"/>
    <xf numFmtId="0" fontId="0" fillId="4" borderId="10" xfId="0" applyFill="1" applyBorder="1"/>
    <xf numFmtId="0" fontId="18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22" fillId="4" borderId="0" xfId="2" applyFont="1" applyFill="1" applyBorder="1" applyAlignment="1" applyProtection="1"/>
    <xf numFmtId="0" fontId="21" fillId="4" borderId="0" xfId="0" applyFont="1" applyFill="1" applyBorder="1"/>
    <xf numFmtId="0" fontId="0" fillId="4" borderId="10" xfId="0" applyFont="1" applyFill="1" applyBorder="1"/>
    <xf numFmtId="0" fontId="0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0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3" fillId="4" borderId="0" xfId="2" applyFont="1" applyFill="1" applyBorder="1" applyAlignment="1" applyProtection="1"/>
    <xf numFmtId="0" fontId="0" fillId="3" borderId="0" xfId="0" applyFill="1"/>
    <xf numFmtId="0" fontId="3" fillId="4" borderId="0" xfId="0" applyFont="1" applyFill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5" xfId="0" applyFill="1" applyBorder="1"/>
    <xf numFmtId="0" fontId="0" fillId="4" borderId="20" xfId="0" applyFill="1" applyBorder="1"/>
    <xf numFmtId="0" fontId="3" fillId="4" borderId="0" xfId="0" applyFont="1" applyFill="1" applyBorder="1"/>
    <xf numFmtId="0" fontId="0" fillId="5" borderId="15" xfId="0" applyFill="1" applyBorder="1"/>
    <xf numFmtId="0" fontId="0" fillId="5" borderId="24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0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5" xfId="0" applyFill="1" applyBorder="1"/>
    <xf numFmtId="0" fontId="0" fillId="5" borderId="20" xfId="0" applyFill="1" applyBorder="1"/>
    <xf numFmtId="0" fontId="1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</cellXfs>
  <cellStyles count="4">
    <cellStyle name="Good" xfId="1" builtinId="26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E00"/>
      <color rgb="FF58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314804001438027E-2"/>
          <c:y val="3.1362405178753459E-2"/>
          <c:w val="0.91599994438751264"/>
          <c:h val="0.93762335668108954"/>
        </c:manualLayout>
      </c:layout>
      <c:scatterChart>
        <c:scatterStyle val="lineMarker"/>
        <c:varyColors val="0"/>
        <c:ser>
          <c:idx val="0"/>
          <c:order val="0"/>
          <c:tx>
            <c:v>1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4F81BD">
                  <a:shade val="58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FF0000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7F-4196-831B-B00D5AE7EEC7}"/>
              </c:ext>
            </c:extLst>
          </c:dPt>
          <c:xVal>
            <c:numRef>
              <c:f>[0]!pp1x</c:f>
              <c:numCache>
                <c:formatCode>General</c:formatCode>
                <c:ptCount val="2"/>
                <c:pt idx="0">
                  <c:v>0</c:v>
                </c:pt>
                <c:pt idx="1">
                  <c:v>20.997942859083569</c:v>
                </c:pt>
              </c:numCache>
            </c:numRef>
          </c:xVal>
          <c:yVal>
            <c:numRef>
              <c:f>[0]!pp1y</c:f>
              <c:numCache>
                <c:formatCode>General</c:formatCode>
                <c:ptCount val="2"/>
                <c:pt idx="0">
                  <c:v>0</c:v>
                </c:pt>
                <c:pt idx="1">
                  <c:v>-56.20575055709746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F-4196-831B-B00D5AE7EEC7}"/>
            </c:ext>
          </c:extLst>
        </c:ser>
        <c:ser>
          <c:idx val="1"/>
          <c:order val="1"/>
          <c:tx>
            <c:v>2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C0504D">
                  <a:shade val="58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803F00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7F-4196-831B-B00D5AE7EEC7}"/>
              </c:ext>
            </c:extLst>
          </c:dPt>
          <c:xVal>
            <c:numRef>
              <c:f>[0]!pp2x</c:f>
              <c:numCache>
                <c:formatCode>General</c:formatCode>
                <c:ptCount val="2"/>
                <c:pt idx="0">
                  <c:v>0</c:v>
                </c:pt>
                <c:pt idx="1">
                  <c:v>-8.8787955044640796</c:v>
                </c:pt>
              </c:numCache>
            </c:numRef>
          </c:xVal>
          <c:yVal>
            <c:numRef>
              <c:f>[0]!pp2y</c:f>
              <c:numCache>
                <c:formatCode>General</c:formatCode>
                <c:ptCount val="2"/>
                <c:pt idx="0">
                  <c:v>0</c:v>
                </c:pt>
                <c:pt idx="1">
                  <c:v>-52.197907244125965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F-4196-831B-B00D5AE7EEC7}"/>
            </c:ext>
          </c:extLst>
        </c:ser>
        <c:ser>
          <c:idx val="2"/>
          <c:order val="2"/>
          <c:tx>
            <c:v>3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9BBB59">
                  <a:shade val="58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007F00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7F-4196-831B-B00D5AE7EEC7}"/>
              </c:ext>
            </c:extLst>
          </c:dPt>
          <c:xVal>
            <c:numRef>
              <c:f>[0]!pp3x</c:f>
              <c:numCache>
                <c:formatCode>General</c:formatCode>
                <c:ptCount val="2"/>
                <c:pt idx="0">
                  <c:v>0</c:v>
                </c:pt>
                <c:pt idx="1">
                  <c:v>-19.582839851460133</c:v>
                </c:pt>
              </c:numCache>
            </c:numRef>
          </c:xVal>
          <c:yVal>
            <c:numRef>
              <c:f>[0]!pp3y</c:f>
              <c:numCache>
                <c:formatCode>General</c:formatCode>
                <c:ptCount val="2"/>
                <c:pt idx="0">
                  <c:v>0</c:v>
                </c:pt>
                <c:pt idx="1">
                  <c:v>-42.802332261130523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7F-4196-831B-B00D5AE7EEC7}"/>
            </c:ext>
          </c:extLst>
        </c:ser>
        <c:ser>
          <c:idx val="3"/>
          <c:order val="3"/>
          <c:tx>
            <c:v>4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8064A2">
                  <a:shade val="58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7FBF00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7F-4196-831B-B00D5AE7EEC7}"/>
              </c:ext>
            </c:extLst>
          </c:dPt>
          <c:xVal>
            <c:numRef>
              <c:f>[0]!pp4x</c:f>
              <c:numCache>
                <c:formatCode>General</c:formatCode>
                <c:ptCount val="2"/>
                <c:pt idx="0">
                  <c:v>0</c:v>
                </c:pt>
                <c:pt idx="1">
                  <c:v>-0.5787766324543161</c:v>
                </c:pt>
              </c:numCache>
            </c:numRef>
          </c:xVal>
          <c:yVal>
            <c:numRef>
              <c:f>[0]!pp4y</c:f>
              <c:numCache>
                <c:formatCode>General</c:formatCode>
                <c:ptCount val="2"/>
                <c:pt idx="0">
                  <c:v>0</c:v>
                </c:pt>
                <c:pt idx="1">
                  <c:v>-42.114357681674981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D7F-4196-831B-B00D5AE7EEC7}"/>
            </c:ext>
          </c:extLst>
        </c:ser>
        <c:ser>
          <c:idx val="4"/>
          <c:order val="4"/>
          <c:tx>
            <c:v>5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4BACC6">
                  <a:shade val="58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01FE00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7F-4196-831B-B00D5AE7EEC7}"/>
              </c:ext>
            </c:extLst>
          </c:dPt>
          <c:xVal>
            <c:numRef>
              <c:f>[0]!pp5x</c:f>
              <c:numCache>
                <c:formatCode>General</c:formatCode>
                <c:ptCount val="2"/>
                <c:pt idx="0">
                  <c:v>0</c:v>
                </c:pt>
                <c:pt idx="1">
                  <c:v>15.570393766179521</c:v>
                </c:pt>
              </c:numCache>
            </c:numRef>
          </c:xVal>
          <c:yVal>
            <c:numRef>
              <c:f>[0]!pp5y</c:f>
              <c:numCache>
                <c:formatCode>General</c:formatCode>
                <c:ptCount val="2"/>
                <c:pt idx="0">
                  <c:v>0</c:v>
                </c:pt>
                <c:pt idx="1">
                  <c:v>-34.564079712163604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D7F-4196-831B-B00D5AE7EEC7}"/>
            </c:ext>
          </c:extLst>
        </c:ser>
        <c:ser>
          <c:idx val="5"/>
          <c:order val="5"/>
          <c:tx>
            <c:v>6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F79646">
                  <a:shade val="58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7C443F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7F-4196-831B-B00D5AE7EEC7}"/>
              </c:ext>
            </c:extLst>
          </c:dPt>
          <c:xVal>
            <c:numRef>
              <c:f>[0]!pp6x</c:f>
              <c:numCache>
                <c:formatCode>General</c:formatCode>
                <c:ptCount val="2"/>
                <c:pt idx="0">
                  <c:v>0</c:v>
                </c:pt>
                <c:pt idx="1">
                  <c:v>6.5956276057162242</c:v>
                </c:pt>
              </c:numCache>
            </c:numRef>
          </c:xVal>
          <c:yVal>
            <c:numRef>
              <c:f>[0]!pp6y</c:f>
              <c:numCache>
                <c:formatCode>General</c:formatCode>
                <c:ptCount val="2"/>
                <c:pt idx="0">
                  <c:v>0</c:v>
                </c:pt>
                <c:pt idx="1">
                  <c:v>-33.660913132017825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D7F-4196-831B-B00D5AE7EEC7}"/>
            </c:ext>
          </c:extLst>
        </c:ser>
        <c:ser>
          <c:idx val="6"/>
          <c:order val="6"/>
          <c:tx>
            <c:v>7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4F81BD">
                  <a:shade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00817E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7F-4196-831B-B00D5AE7EEC7}"/>
              </c:ext>
            </c:extLst>
          </c:dPt>
          <c:xVal>
            <c:numRef>
              <c:f>[0]!pp7x</c:f>
              <c:numCache>
                <c:formatCode>General</c:formatCode>
                <c:ptCount val="2"/>
                <c:pt idx="0">
                  <c:v>0</c:v>
                </c:pt>
                <c:pt idx="1">
                  <c:v>-10.431313093652292</c:v>
                </c:pt>
              </c:numCache>
            </c:numRef>
          </c:xVal>
          <c:yVal>
            <c:numRef>
              <c:f>[0]!pp7y</c:f>
              <c:numCache>
                <c:formatCode>General</c:formatCode>
                <c:ptCount val="2"/>
                <c:pt idx="0">
                  <c:v>0</c:v>
                </c:pt>
                <c:pt idx="1">
                  <c:v>-29.388024910897308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D7F-4196-831B-B00D5AE7EEC7}"/>
            </c:ext>
          </c:extLst>
        </c:ser>
        <c:ser>
          <c:idx val="7"/>
          <c:order val="7"/>
          <c:tx>
            <c:v>8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C0504D">
                  <a:shade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81BFBE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7F-4196-831B-B00D5AE7EEC7}"/>
              </c:ext>
            </c:extLst>
          </c:dPt>
          <c:xVal>
            <c:numRef>
              <c:f>[0]!pp8x</c:f>
              <c:numCache>
                <c:formatCode>General</c:formatCode>
                <c:ptCount val="2"/>
                <c:pt idx="0">
                  <c:v>0</c:v>
                </c:pt>
                <c:pt idx="1">
                  <c:v>-9.4512553527489462</c:v>
                </c:pt>
              </c:numCache>
            </c:numRef>
          </c:xVal>
          <c:yVal>
            <c:numRef>
              <c:f>[0]!pp8y</c:f>
              <c:numCache>
                <c:formatCode>General</c:formatCode>
                <c:ptCount val="2"/>
                <c:pt idx="0">
                  <c:v>0</c:v>
                </c:pt>
                <c:pt idx="1">
                  <c:v>-26.859759243764483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D7F-4196-831B-B00D5AE7EEC7}"/>
            </c:ext>
          </c:extLst>
        </c:ser>
        <c:ser>
          <c:idx val="8"/>
          <c:order val="8"/>
          <c:tx>
            <c:v>9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9BBB59">
                  <a:shade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FF02FD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7F-4196-831B-B00D5AE7EEC7}"/>
              </c:ext>
            </c:extLst>
          </c:dPt>
          <c:xVal>
            <c:numRef>
              <c:f>[0]!pp9x</c:f>
              <c:numCache>
                <c:formatCode>General</c:formatCode>
                <c:ptCount val="2"/>
                <c:pt idx="0">
                  <c:v>0</c:v>
                </c:pt>
                <c:pt idx="1">
                  <c:v>5.1189102771386148</c:v>
                </c:pt>
              </c:numCache>
            </c:numRef>
          </c:xVal>
          <c:yVal>
            <c:numRef>
              <c:f>[0]!pp9y</c:f>
              <c:numCache>
                <c:formatCode>General</c:formatCode>
                <c:ptCount val="2"/>
                <c:pt idx="0">
                  <c:v>0</c:v>
                </c:pt>
                <c:pt idx="1">
                  <c:v>-25.595454263901846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D7F-4196-831B-B00D5AE7EEC7}"/>
            </c:ext>
          </c:extLst>
        </c:ser>
        <c:ser>
          <c:idx val="9"/>
          <c:order val="9"/>
          <c:tx>
            <c:v>10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8064A2">
                  <a:shade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FF80BE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7F-4196-831B-B00D5AE7EEC7}"/>
              </c:ext>
            </c:extLst>
          </c:dPt>
          <c:xVal>
            <c:numRef>
              <c:f>[0]!pp10x</c:f>
              <c:numCache>
                <c:formatCode>General</c:formatCode>
                <c:ptCount val="2"/>
                <c:pt idx="0">
                  <c:v>0</c:v>
                </c:pt>
                <c:pt idx="1">
                  <c:v>9.839966658624844</c:v>
                </c:pt>
              </c:numCache>
            </c:numRef>
          </c:xVal>
          <c:yVal>
            <c:numRef>
              <c:f>[0]!pp10y</c:f>
              <c:numCache>
                <c:formatCode>General</c:formatCode>
                <c:ptCount val="2"/>
                <c:pt idx="0">
                  <c:v>0</c:v>
                </c:pt>
                <c:pt idx="1">
                  <c:v>-21.906505451457029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D7F-4196-831B-B00D5AE7EEC7}"/>
            </c:ext>
          </c:extLst>
        </c:ser>
        <c:ser>
          <c:idx val="10"/>
          <c:order val="10"/>
          <c:tx>
            <c:v>11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4BACC6">
                  <a:shade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FE027E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7F-4196-831B-B00D5AE7EEC7}"/>
              </c:ext>
            </c:extLst>
          </c:dPt>
          <c:xVal>
            <c:numRef>
              <c:f>[0]!pp11x</c:f>
              <c:numCache>
                <c:formatCode>General</c:formatCode>
                <c:ptCount val="2"/>
                <c:pt idx="0">
                  <c:v>0</c:v>
                </c:pt>
                <c:pt idx="1">
                  <c:v>-0.40117973039165389</c:v>
                </c:pt>
              </c:numCache>
            </c:numRef>
          </c:xVal>
          <c:yVal>
            <c:numRef>
              <c:f>[0]!pp11y</c:f>
              <c:numCache>
                <c:formatCode>General</c:formatCode>
                <c:ptCount val="2"/>
                <c:pt idx="0">
                  <c:v>0</c:v>
                </c:pt>
                <c:pt idx="1">
                  <c:v>-22.164766414222274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D7F-4196-831B-B00D5AE7EEC7}"/>
            </c:ext>
          </c:extLst>
        </c:ser>
        <c:ser>
          <c:idx val="11"/>
          <c:order val="11"/>
          <c:tx>
            <c:v>12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F79646">
                  <a:shade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FF823E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D7F-4196-831B-B00D5AE7EEC7}"/>
              </c:ext>
            </c:extLst>
          </c:dPt>
          <c:xVal>
            <c:numRef>
              <c:f>[0]!pp12x</c:f>
              <c:numCache>
                <c:formatCode>General</c:formatCode>
                <c:ptCount val="2"/>
                <c:pt idx="0">
                  <c:v>0</c:v>
                </c:pt>
                <c:pt idx="1">
                  <c:v>-8.5544036167666846</c:v>
                </c:pt>
              </c:numCache>
            </c:numRef>
          </c:xVal>
          <c:yVal>
            <c:numRef>
              <c:f>[0]!pp12y</c:f>
              <c:numCache>
                <c:formatCode>General</c:formatCode>
                <c:ptCount val="2"/>
                <c:pt idx="0">
                  <c:v>0</c:v>
                </c:pt>
                <c:pt idx="1">
                  <c:v>-18.65944518935596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D7F-4196-831B-B00D5AE7EEC7}"/>
            </c:ext>
          </c:extLst>
        </c:ser>
        <c:ser>
          <c:idx val="12"/>
          <c:order val="12"/>
          <c:tx>
            <c:v>13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4F81BD">
                  <a:tint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5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948A54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D7F-4196-831B-B00D5AE7EEC7}"/>
              </c:ext>
            </c:extLst>
          </c:dPt>
          <c:xVal>
            <c:numRef>
              <c:f>[0]!pp13x</c:f>
              <c:numCache>
                <c:formatCode>General</c:formatCode>
                <c:ptCount val="2"/>
                <c:pt idx="0">
                  <c:v>0</c:v>
                </c:pt>
                <c:pt idx="1">
                  <c:v>-3.1206308366398057</c:v>
                </c:pt>
              </c:numCache>
            </c:numRef>
          </c:xVal>
          <c:yVal>
            <c:numRef>
              <c:f>[0]!pp13y</c:f>
              <c:numCache>
                <c:formatCode>General</c:formatCode>
                <c:ptCount val="2"/>
                <c:pt idx="0">
                  <c:v>0</c:v>
                </c:pt>
                <c:pt idx="1">
                  <c:v>-18.803972194864656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D7F-4196-831B-B00D5AE7EEC7}"/>
            </c:ext>
          </c:extLst>
        </c:ser>
        <c:ser>
          <c:idx val="13"/>
          <c:order val="13"/>
          <c:tx>
            <c:v>14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C0504D">
                  <a:tint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31859C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D7F-4196-831B-B00D5AE7EEC7}"/>
              </c:ext>
            </c:extLst>
          </c:dPt>
          <c:xVal>
            <c:numRef>
              <c:f>[0]!pp14x</c:f>
              <c:numCache>
                <c:formatCode>General</c:formatCode>
                <c:ptCount val="2"/>
                <c:pt idx="0">
                  <c:v>0</c:v>
                </c:pt>
                <c:pt idx="1">
                  <c:v>6.2520609976625794</c:v>
                </c:pt>
              </c:numCache>
            </c:numRef>
          </c:xVal>
          <c:yVal>
            <c:numRef>
              <c:f>[0]!pp14y</c:f>
              <c:numCache>
                <c:formatCode>General</c:formatCode>
                <c:ptCount val="2"/>
                <c:pt idx="0">
                  <c:v>0</c:v>
                </c:pt>
                <c:pt idx="1">
                  <c:v>-16.609265772686364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D7F-4196-831B-B00D5AE7EEC7}"/>
            </c:ext>
          </c:extLst>
        </c:ser>
        <c:ser>
          <c:idx val="14"/>
          <c:order val="14"/>
          <c:tx>
            <c:v>15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9BBB59">
                  <a:tint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D99694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D7F-4196-831B-B00D5AE7EEC7}"/>
              </c:ext>
            </c:extLst>
          </c:dPt>
          <c:xVal>
            <c:numRef>
              <c:f>[0]!pp15x</c:f>
              <c:numCache>
                <c:formatCode>General</c:formatCode>
                <c:ptCount val="2"/>
                <c:pt idx="0">
                  <c:v>0</c:v>
                </c:pt>
                <c:pt idx="1">
                  <c:v>5.168872090381341</c:v>
                </c:pt>
              </c:numCache>
            </c:numRef>
          </c:xVal>
          <c:yVal>
            <c:numRef>
              <c:f>[0]!pp15y</c:f>
              <c:numCache>
                <c:formatCode>General</c:formatCode>
                <c:ptCount val="2"/>
                <c:pt idx="0">
                  <c:v>0</c:v>
                </c:pt>
                <c:pt idx="1">
                  <c:v>-15.737079506323072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D7F-4196-831B-B00D5AE7EEC7}"/>
            </c:ext>
          </c:extLst>
        </c:ser>
        <c:ser>
          <c:idx val="15"/>
          <c:order val="15"/>
          <c:tx>
            <c:v>16</c:v>
          </c:tx>
          <c:spPr>
            <a:ln w="635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pPr>
              <a:solidFill>
                <a:srgbClr val="8064A2">
                  <a:tint val="86000"/>
                </a:srgbClr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E-0D7F-4196-831B-B00D5AE7EEC7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A6A6A6"/>
                </a:solidFill>
                <a:ln w="6350" cap="rnd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D7F-4196-831B-B00D5AE7EEC7}"/>
              </c:ext>
            </c:extLst>
          </c:dPt>
          <c:xVal>
            <c:numRef>
              <c:f>[0]!pp16x</c:f>
              <c:numCache>
                <c:formatCode>General</c:formatCode>
                <c:ptCount val="2"/>
                <c:pt idx="0">
                  <c:v>0</c:v>
                </c:pt>
                <c:pt idx="1">
                  <c:v>-3.4608501308812665</c:v>
                </c:pt>
              </c:numCache>
            </c:numRef>
          </c:xVal>
          <c:yVal>
            <c:numRef>
              <c:f>[0]!pp16y</c:f>
              <c:numCache>
                <c:formatCode>General</c:formatCode>
                <c:ptCount val="2"/>
                <c:pt idx="0">
                  <c:v>0</c:v>
                </c:pt>
                <c:pt idx="1">
                  <c:v>-15.104416631223604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D7F-4196-831B-B00D5AE7EEC7}"/>
            </c:ext>
          </c:extLst>
        </c:ser>
        <c:ser>
          <c:idx val="16"/>
          <c:order val="16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7F-4196-831B-B00D5AE7EE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7F-4196-831B-B00D5AE7EEC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D7F-4196-831B-B00D5AE7E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'1'!$AB$42:$AB$49</c:f>
              <c:numCache>
                <c:formatCode>General</c:formatCode>
                <c:ptCount val="8"/>
                <c:pt idx="0">
                  <c:v>-50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'1'!$AC$42:$AC$49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D7F-4196-831B-B00D5AE7EEC7}"/>
            </c:ext>
          </c:extLst>
        </c:ser>
        <c:ser>
          <c:idx val="17"/>
          <c:order val="17"/>
          <c:tx>
            <c:v>Cage</c:v>
          </c:tx>
          <c:spPr>
            <a:ln w="41275" cap="rnd" cmpd="sng" algn="ctr">
              <a:solidFill>
                <a:prstClr val="black"/>
              </a:solidFill>
              <a:prstDash val="solid"/>
              <a:round/>
            </a:ln>
            <a:effectLst/>
            <a:extLst/>
          </c:spPr>
          <c:marker>
            <c:symbol val="none"/>
          </c:marker>
          <c:xVal>
            <c:numRef>
              <c:f>'1'!$AB$72:$AB$87</c:f>
              <c:numCache>
                <c:formatCode>General</c:formatCode>
                <c:ptCount val="16"/>
                <c:pt idx="0">
                  <c:v>0</c:v>
                </c:pt>
                <c:pt idx="1">
                  <c:v>-40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-40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-40</c:v>
                </c:pt>
                <c:pt idx="13">
                  <c:v>-40</c:v>
                </c:pt>
                <c:pt idx="14">
                  <c:v>40</c:v>
                </c:pt>
                <c:pt idx="15">
                  <c:v>40</c:v>
                </c:pt>
              </c:numCache>
            </c:numRef>
          </c:xVal>
          <c:yVal>
            <c:numRef>
              <c:f>'1'!$AC$72:$AC$87</c:f>
              <c:numCache>
                <c:formatCode>General</c:formatCode>
                <c:ptCount val="16"/>
                <c:pt idx="0">
                  <c:v>0</c:v>
                </c:pt>
                <c:pt idx="1">
                  <c:v>-80</c:v>
                </c:pt>
                <c:pt idx="2">
                  <c:v>-80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-80</c:v>
                </c:pt>
                <c:pt idx="7">
                  <c:v>-80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-80</c:v>
                </c:pt>
                <c:pt idx="13">
                  <c:v>-80</c:v>
                </c:pt>
                <c:pt idx="14">
                  <c:v>-80</c:v>
                </c:pt>
                <c:pt idx="15">
                  <c:v>-80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D7F-4196-831B-B00D5AE7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446848"/>
        <c:axId val="236447424"/>
      </c:scatterChart>
      <c:valAx>
        <c:axId val="236446848"/>
        <c:scaling>
          <c:orientation val="minMax"/>
          <c:max val="100"/>
          <c:min val="-100"/>
        </c:scaling>
        <c:delete val="1"/>
        <c:axPos val="b"/>
        <c:numFmt formatCode="General" sourceLinked="1"/>
        <c:majorTickMark val="out"/>
        <c:minorTickMark val="none"/>
        <c:tickLblPos val="none"/>
        <c:crossAx val="236447424"/>
        <c:crosses val="autoZero"/>
        <c:crossBetween val="midCat"/>
      </c:valAx>
      <c:valAx>
        <c:axId val="236447424"/>
        <c:scaling>
          <c:orientation val="minMax"/>
          <c:max val="100"/>
          <c:min val="-100"/>
        </c:scaling>
        <c:delete val="1"/>
        <c:axPos val="l"/>
        <c:numFmt formatCode="General" sourceLinked="1"/>
        <c:majorTickMark val="out"/>
        <c:minorTickMark val="none"/>
        <c:tickLblPos val="none"/>
        <c:crossAx val="236446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AB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AB$8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checked="Checked" fmlaLink="$AB$10" lockText="1" noThreeD="1"/>
</file>

<file path=xl/ctrlProps/ctrlProp12.xml><?xml version="1.0" encoding="utf-8"?>
<formControlPr xmlns="http://schemas.microsoft.com/office/spreadsheetml/2009/9/main" objectType="CheckBox" checked="Checked" fmlaLink="$AB$11" lockText="1" noThreeD="1"/>
</file>

<file path=xl/ctrlProps/ctrlProp13.xml><?xml version="1.0" encoding="utf-8"?>
<formControlPr xmlns="http://schemas.microsoft.com/office/spreadsheetml/2009/9/main" objectType="CheckBox" fmlaLink="YRot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121262</xdr:colOff>
      <xdr:row>6</xdr:row>
      <xdr:rowOff>55396</xdr:rowOff>
    </xdr:from>
    <xdr:ext cx="1309219" cy="354180"/>
    <xdr:sp macro="[0]!Reset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262" y="1493671"/>
          <a:ext cx="1309219" cy="354180"/>
        </a:xfrm>
        <a:prstGeom prst="roundRect">
          <a:avLst/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AU" sz="2400" b="1">
              <a:solidFill>
                <a:srgbClr val="FF0000"/>
              </a:solidFill>
            </a:rPr>
            <a:t>Reset</a:t>
          </a:r>
        </a:p>
      </xdr:txBody>
    </xdr:sp>
    <xdr:clientData/>
  </xdr:oneCellAnchor>
  <xdr:twoCellAnchor>
    <xdr:from>
      <xdr:col>12</xdr:col>
      <xdr:colOff>92309</xdr:colOff>
      <xdr:row>16</xdr:row>
      <xdr:rowOff>114300</xdr:rowOff>
    </xdr:from>
    <xdr:to>
      <xdr:col>16</xdr:col>
      <xdr:colOff>418185</xdr:colOff>
      <xdr:row>20</xdr:row>
      <xdr:rowOff>78883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6734961" y="4098235"/>
          <a:ext cx="2628441" cy="527800"/>
          <a:chOff x="6815838" y="3876877"/>
          <a:chExt cx="3580928" cy="827301"/>
        </a:xfrm>
      </xdr:grpSpPr>
      <xdr:pic macro="[0]!Earth">
        <xdr:nvPicPr>
          <xdr:cNvPr id="9" name="Picture 8" descr="Apply the Earths Gravity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461469" y="3886776"/>
            <a:ext cx="545253" cy="463418"/>
          </a:xfrm>
          <a:prstGeom prst="rect">
            <a:avLst/>
          </a:prstGeom>
        </xdr:spPr>
      </xdr:pic>
      <xdr:pic macro="[0]!Moon">
        <xdr:nvPicPr>
          <xdr:cNvPr id="10" name="Picture 9" descr="Apply the Moon's Gravity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815838" y="3876877"/>
            <a:ext cx="556423" cy="483213"/>
          </a:xfrm>
          <a:prstGeom prst="rect">
            <a:avLst/>
          </a:prstGeom>
        </xdr:spPr>
      </xdr:pic>
      <xdr:pic macro="[0]!Sun">
        <xdr:nvPicPr>
          <xdr:cNvPr id="11" name="Picture 10" descr="Apply the Suns Gravity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57314" y="3885380"/>
            <a:ext cx="535930" cy="466208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114300</xdr:colOff>
      <xdr:row>4</xdr:row>
      <xdr:rowOff>18160</xdr:rowOff>
    </xdr:from>
    <xdr:ext cx="2441864" cy="484955"/>
    <xdr:sp macro="[0]!Start_Stop" textlink="">
      <xdr:nvSpPr>
        <xdr:cNvPr id="22" name="Rounded 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4300" y="913510"/>
          <a:ext cx="2441864" cy="484955"/>
        </a:xfrm>
        <a:prstGeom prst="roundRect">
          <a:avLst/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0" tIns="0" rIns="0" bIns="0" rtlCol="0" anchor="ctr">
          <a:spAutoFit/>
        </a:bodyPr>
        <a:lstStyle/>
        <a:p>
          <a:pPr algn="ctr"/>
          <a:r>
            <a:rPr lang="en-AU" sz="2800" b="1">
              <a:solidFill>
                <a:srgbClr val="FF0000"/>
              </a:solidFill>
            </a:rPr>
            <a:t>Start/Stop</a:t>
          </a:r>
        </a:p>
      </xdr:txBody>
    </xdr:sp>
    <xdr:clientData/>
  </xdr:oneCellAnchor>
  <xdr:oneCellAnchor>
    <xdr:from>
      <xdr:col>1</xdr:col>
      <xdr:colOff>284513</xdr:colOff>
      <xdr:row>1</xdr:row>
      <xdr:rowOff>33618</xdr:rowOff>
    </xdr:from>
    <xdr:ext cx="7846892" cy="56355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78425" y="179294"/>
          <a:ext cx="7846892" cy="563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lang="en-AU" sz="3600" b="1">
              <a:solidFill>
                <a:srgbClr val="0000FF"/>
              </a:solidFill>
            </a:rPr>
            <a:t>Dynamically Defined Dancing Pendulums</a:t>
          </a:r>
        </a:p>
      </xdr:txBody>
    </xdr:sp>
    <xdr:clientData/>
  </xdr:oneCellAnchor>
  <xdr:twoCellAnchor>
    <xdr:from>
      <xdr:col>0</xdr:col>
      <xdr:colOff>96734</xdr:colOff>
      <xdr:row>10</xdr:row>
      <xdr:rowOff>28575</xdr:rowOff>
    </xdr:from>
    <xdr:to>
      <xdr:col>11</xdr:col>
      <xdr:colOff>461035</xdr:colOff>
      <xdr:row>41</xdr:row>
      <xdr:rowOff>19668</xdr:rowOff>
    </xdr:to>
    <xdr:graphicFrame macro="">
      <xdr:nvGraphicFramePr>
        <xdr:cNvPr id="14" name="Chart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21853</xdr:colOff>
      <xdr:row>10</xdr:row>
      <xdr:rowOff>7924</xdr:rowOff>
    </xdr:from>
    <xdr:to>
      <xdr:col>18</xdr:col>
      <xdr:colOff>209550</xdr:colOff>
      <xdr:row>13</xdr:row>
      <xdr:rowOff>37840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9497157" y="2451294"/>
          <a:ext cx="717784" cy="1098372"/>
          <a:chOff x="9434794" y="2439600"/>
          <a:chExt cx="725580" cy="1072064"/>
        </a:xfrm>
      </xdr:grpSpPr>
      <xdr:sp macro="[0]!Sheet1.Top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434794" y="2439600"/>
            <a:ext cx="714374" cy="220976"/>
          </a:xfrm>
          <a:prstGeom prst="roundRect">
            <a:avLst/>
          </a:prstGeom>
          <a:ln>
            <a:solidFill>
              <a:srgbClr val="0000FF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lang="en-AU" sz="1600" b="1">
                <a:solidFill>
                  <a:srgbClr val="FF0000"/>
                </a:solidFill>
              </a:rPr>
              <a:t>Top</a:t>
            </a:r>
          </a:p>
        </xdr:txBody>
      </xdr:sp>
      <xdr:sp macro="[0]!Sheet1.Side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434794" y="3010540"/>
            <a:ext cx="714374" cy="220976"/>
          </a:xfrm>
          <a:prstGeom prst="roundRect">
            <a:avLst/>
          </a:prstGeom>
          <a:ln>
            <a:solidFill>
              <a:srgbClr val="0000FF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lang="en-AU" sz="1600" b="1">
                <a:solidFill>
                  <a:srgbClr val="FF0000"/>
                </a:solidFill>
              </a:rPr>
              <a:t>Side</a:t>
            </a:r>
          </a:p>
        </xdr:txBody>
      </xdr:sp>
      <xdr:sp macro="[0]!Sheet1.Front" textlink="">
        <xdr:nvSpPr>
          <xdr:cNvPr id="17" name="Rounded Rectangl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9434794" y="2725071"/>
            <a:ext cx="714374" cy="220976"/>
          </a:xfrm>
          <a:prstGeom prst="roundRect">
            <a:avLst/>
          </a:prstGeom>
          <a:ln>
            <a:solidFill>
              <a:srgbClr val="0000FF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lang="en-AU" sz="1600" b="1">
                <a:solidFill>
                  <a:srgbClr val="FF0000"/>
                </a:solidFill>
              </a:rPr>
              <a:t>Front</a:t>
            </a:r>
          </a:p>
        </xdr:txBody>
      </xdr:sp>
      <xdr:sp macro="[0]!Sheet1.Perspective" textlink="">
        <xdr:nvSpPr>
          <xdr:cNvPr id="19" name="Rounded Rectangl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446000" y="3290688"/>
            <a:ext cx="714374" cy="220976"/>
          </a:xfrm>
          <a:prstGeom prst="roundRect">
            <a:avLst/>
          </a:prstGeom>
          <a:ln>
            <a:solidFill>
              <a:srgbClr val="0000FF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lang="en-AU" sz="1000" b="1">
                <a:solidFill>
                  <a:srgbClr val="FF0000"/>
                </a:solidFill>
              </a:rPr>
              <a:t>Perspective</a:t>
            </a:r>
            <a:endParaRPr lang="en-AU" sz="1600" b="1">
              <a:solidFill>
                <a:srgbClr val="FF0000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85725</xdr:rowOff>
        </xdr:from>
        <xdr:to>
          <xdr:col>18</xdr:col>
          <xdr:colOff>200025</xdr:colOff>
          <xdr:row>20</xdr:row>
          <xdr:rowOff>123826</xdr:rowOff>
        </xdr:to>
        <xdr:sp macro="" textlink="">
          <xdr:nvSpPr>
            <xdr:cNvPr id="1027" name="ScrollBar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30</xdr:row>
          <xdr:rowOff>38100</xdr:rowOff>
        </xdr:from>
        <xdr:to>
          <xdr:col>14</xdr:col>
          <xdr:colOff>123825</xdr:colOff>
          <xdr:row>35</xdr:row>
          <xdr:rowOff>104775</xdr:rowOff>
        </xdr:to>
        <xdr:grpSp>
          <xdr:nvGrpSpPr>
            <xdr:cNvPr id="1057" name="Group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709327" y="6034709"/>
              <a:ext cx="1299541" cy="770696"/>
              <a:chOff x="1242" y="667"/>
              <a:chExt cx="243" cy="91"/>
            </a:xfrm>
          </xdr:grpSpPr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245" y="678"/>
                <a:ext cx="236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Black</a:t>
                </a:r>
              </a:p>
            </xdr:txBody>
          </xdr:sp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245" y="701"/>
                <a:ext cx="236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Grey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245" y="727"/>
                <a:ext cx="236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None</a:t>
                </a:r>
              </a:p>
            </xdr:txBody>
          </xdr:sp>
          <xdr:sp macro="" textlink="">
            <xdr:nvSpPr>
              <xdr:cNvPr id="1043" name="Group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242" y="667"/>
                <a:ext cx="243" cy="9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Color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24</xdr:row>
          <xdr:rowOff>28575</xdr:rowOff>
        </xdr:from>
        <xdr:to>
          <xdr:col>14</xdr:col>
          <xdr:colOff>133350</xdr:colOff>
          <xdr:row>29</xdr:row>
          <xdr:rowOff>0</xdr:rowOff>
        </xdr:to>
        <xdr:grpSp>
          <xdr:nvGrpSpPr>
            <xdr:cNvPr id="1059" name="Group 35">
              <a:extLs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709327" y="5138945"/>
              <a:ext cx="1309066" cy="716859"/>
              <a:chOff x="841" y="458"/>
              <a:chExt cx="241" cy="101"/>
            </a:xfrm>
          </xdr:grpSpPr>
          <xdr:sp macro="" textlink="">
            <xdr:nvSpPr>
              <xdr:cNvPr id="1033" name="Group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841" y="458"/>
                <a:ext cx="241" cy="1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Pendulum Color</a:t>
                </a:r>
              </a:p>
            </xdr:txBody>
          </xdr:sp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848" y="465"/>
                <a:ext cx="2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Colored</a:t>
                </a:r>
              </a:p>
            </xdr:txBody>
          </xdr:sp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848" y="487"/>
                <a:ext cx="2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Grey</a:t>
                </a:r>
              </a:p>
            </xdr:txBody>
          </xdr:sp>
          <xdr:sp macro="" textlink="">
            <xdr:nvSpPr>
              <xdr:cNvPr id="1052" name="Option Button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848" y="510"/>
                <a:ext cx="2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Zebra</a:t>
                </a:r>
              </a:p>
            </xdr:txBody>
          </xdr:sp>
          <xdr:sp macro="" textlink="">
            <xdr:nvSpPr>
              <xdr:cNvPr id="1053" name="Option Button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848" y="532"/>
                <a:ext cx="2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Blend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10</xdr:row>
          <xdr:rowOff>9525</xdr:rowOff>
        </xdr:from>
        <xdr:to>
          <xdr:col>16</xdr:col>
          <xdr:colOff>428625</xdr:colOff>
          <xdr:row>12</xdr:row>
          <xdr:rowOff>342900</xdr:rowOff>
        </xdr:to>
        <xdr:grpSp>
          <xdr:nvGrpSpPr>
            <xdr:cNvPr id="1060" name="Group 36">
              <a:extLs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13618" y="2452895"/>
              <a:ext cx="1460224" cy="1045679"/>
              <a:chOff x="816" y="284"/>
              <a:chExt cx="154" cy="109"/>
            </a:xfrm>
          </xdr:grpSpPr>
          <xdr:sp macro="" textlink="">
            <xdr:nvSpPr>
              <xdr:cNvPr id="1054" name="ScrollBar4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816" y="284"/>
                <a:ext cx="153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ScrollBar2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816" y="321"/>
                <a:ext cx="153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ScrollBar3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817" y="358"/>
                <a:ext cx="153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352419</xdr:colOff>
          <xdr:row>24</xdr:row>
          <xdr:rowOff>28575</xdr:rowOff>
        </xdr:from>
        <xdr:to>
          <xdr:col>17</xdr:col>
          <xdr:colOff>95243</xdr:colOff>
          <xdr:row>28</xdr:row>
          <xdr:rowOff>123825</xdr:rowOff>
        </xdr:to>
        <xdr:grpSp>
          <xdr:nvGrpSpPr>
            <xdr:cNvPr id="1066" name="Group 42">
              <a:extLs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37462" y="5138945"/>
              <a:ext cx="1333085" cy="699880"/>
              <a:chOff x="869" y="535"/>
              <a:chExt cx="141" cy="74"/>
            </a:xfrm>
          </xdr:grpSpPr>
          <xdr:grpSp>
            <xdr:nvGrpSpPr>
              <xdr:cNvPr id="1064" name="Group 40">
                <a:extLs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89" y="552"/>
                <a:ext cx="87" cy="50"/>
                <a:chOff x="888" y="536"/>
                <a:chExt cx="87" cy="50"/>
              </a:xfrm>
            </xdr:grpSpPr>
            <xdr:sp macro="" textlink="">
              <xdr:nvSpPr>
                <xdr:cNvPr id="1062" name="Check Box 38" hidden="1">
                  <a:extLst>
                    <a:ext uri="{63B3BB69-23CF-44E3-9099-C40C66FF867C}">
                      <a14:compatExt spid="_x0000_s1062"/>
                    </a:ext>
                    <a:ext uri="{FF2B5EF4-FFF2-40B4-BE49-F238E27FC236}">
                      <a16:creationId xmlns:a16="http://schemas.microsoft.com/office/drawing/2014/main" id="{00000000-0008-0000-0000-000026040000}"/>
                    </a:ext>
                  </a:extLst>
                </xdr:cNvPr>
                <xdr:cNvSpPr/>
              </xdr:nvSpPr>
              <xdr:spPr bwMode="auto">
                <a:xfrm>
                  <a:off x="888" y="536"/>
                  <a:ext cx="87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AU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Show Frame</a:t>
                  </a:r>
                </a:p>
              </xdr:txBody>
            </xdr:sp>
            <xdr:sp macro="" textlink="">
              <xdr:nvSpPr>
                <xdr:cNvPr id="1063" name="Check Box 39" hidden="1">
                  <a:extLst>
                    <a:ext uri="{63B3BB69-23CF-44E3-9099-C40C66FF867C}">
                      <a14:compatExt spid="_x0000_s1063"/>
                    </a:ext>
                    <a:ext uri="{FF2B5EF4-FFF2-40B4-BE49-F238E27FC236}">
                      <a16:creationId xmlns:a16="http://schemas.microsoft.com/office/drawing/2014/main" id="{00000000-0008-0000-0000-000027040000}"/>
                    </a:ext>
                  </a:extLst>
                </xdr:cNvPr>
                <xdr:cNvSpPr/>
              </xdr:nvSpPr>
              <xdr:spPr bwMode="auto">
                <a:xfrm>
                  <a:off x="888" y="565"/>
                  <a:ext cx="87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AU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Show  Axis</a:t>
                  </a:r>
                </a:p>
              </xdr:txBody>
            </xdr:sp>
          </xdr:grpSp>
          <xdr:sp macro="" textlink="">
            <xdr:nvSpPr>
              <xdr:cNvPr id="1065" name="Group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869" y="535"/>
                <a:ext cx="141" cy="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Structures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438150</xdr:colOff>
          <xdr:row>30</xdr:row>
          <xdr:rowOff>104775</xdr:rowOff>
        </xdr:from>
        <xdr:to>
          <xdr:col>18</xdr:col>
          <xdr:colOff>219075</xdr:colOff>
          <xdr:row>32</xdr:row>
          <xdr:rowOff>28576</xdr:rowOff>
        </xdr:to>
        <xdr:sp macro="" textlink="">
          <xdr:nvSpPr>
            <xdr:cNvPr id="2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Animate Y Axis Rotation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0.xml"/><Relationship Id="rId7" Type="http://schemas.openxmlformats.org/officeDocument/2006/relationships/image" Target="../media/image1.emf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omments" Target="../comments1.xml"/><Relationship Id="rId2" Type="http://schemas.openxmlformats.org/officeDocument/2006/relationships/hyperlink" Target="http://newtonexcelbach.wordpress.com/2011/05/30/dynamically-defined-dancing-pendulums/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1" Type="http://schemas.openxmlformats.org/officeDocument/2006/relationships/hyperlink" Target="http://www.andypope.info/charts/3drotate.htm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4.xml"/><Relationship Id="rId24" Type="http://schemas.openxmlformats.org/officeDocument/2006/relationships/ctrlProp" Target="../ctrlProps/ctrlProp13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10" Type="http://schemas.openxmlformats.org/officeDocument/2006/relationships/control" Target="../activeX/activeX3.xml"/><Relationship Id="rId19" Type="http://schemas.openxmlformats.org/officeDocument/2006/relationships/ctrlProp" Target="../ctrlProps/ctrlProp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557"/>
  <sheetViews>
    <sheetView tabSelected="1" zoomScale="115" zoomScaleNormal="115" workbookViewId="0">
      <selection activeCell="U26" sqref="U26"/>
    </sheetView>
  </sheetViews>
  <sheetFormatPr defaultRowHeight="11.25" x14ac:dyDescent="0.2"/>
  <cols>
    <col min="1" max="1" width="10.33203125" customWidth="1"/>
    <col min="2" max="2" width="9" customWidth="1"/>
    <col min="3" max="3" width="13.5" customWidth="1"/>
    <col min="4" max="4" width="9.33203125" customWidth="1"/>
    <col min="13" max="13" width="12.5" customWidth="1"/>
    <col min="16" max="16" width="9.33203125" customWidth="1"/>
    <col min="22" max="22" width="46.5" customWidth="1"/>
    <col min="27" max="27" width="12.83203125" bestFit="1" customWidth="1"/>
    <col min="43" max="43" width="165.6640625" customWidth="1"/>
  </cols>
  <sheetData>
    <row r="1" spans="1:49" ht="11.25" customHeight="1" thickBot="1" x14ac:dyDescent="0.3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24" thickTop="1" x14ac:dyDescent="0.3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23.25" x14ac:dyDescent="0.35">
      <c r="A3" s="32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  <c r="T3" s="1"/>
      <c r="U3" s="1"/>
      <c r="V3" s="1"/>
      <c r="W3" s="1"/>
      <c r="X3" s="1"/>
      <c r="Y3" s="1"/>
      <c r="Z3" s="1"/>
      <c r="AA3" s="48" t="s">
        <v>16</v>
      </c>
      <c r="AB3" s="53">
        <v>0.02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17" customFormat="1" ht="12.75" x14ac:dyDescent="0.2">
      <c r="A4" s="36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8"/>
      <c r="S4" s="40"/>
      <c r="T4" s="15"/>
      <c r="U4" s="15"/>
      <c r="V4" s="15"/>
      <c r="W4" s="16"/>
      <c r="X4" s="16"/>
      <c r="Y4" s="16"/>
      <c r="Z4" s="16"/>
      <c r="AA4" s="77" t="s">
        <v>17</v>
      </c>
      <c r="AB4" s="54">
        <v>15</v>
      </c>
      <c r="AC4" s="16"/>
      <c r="AD4" s="16"/>
      <c r="AE4" s="16"/>
      <c r="AF4" s="16"/>
      <c r="AG4" s="1"/>
      <c r="AH4" s="1"/>
      <c r="AI4" s="1"/>
      <c r="AJ4" s="1"/>
      <c r="AK4" s="1"/>
      <c r="AL4" s="1"/>
      <c r="AM4" s="1"/>
      <c r="AN4" s="1"/>
      <c r="AO4" s="16"/>
      <c r="AP4" s="16"/>
      <c r="AQ4" s="16"/>
      <c r="AR4" s="16"/>
      <c r="AS4" s="16"/>
      <c r="AT4" s="16"/>
      <c r="AU4" s="16"/>
      <c r="AV4" s="16"/>
      <c r="AW4" s="16"/>
    </row>
    <row r="5" spans="1:49" ht="21" x14ac:dyDescent="0.35">
      <c r="A5" s="41"/>
      <c r="B5" s="37"/>
      <c r="C5" s="38"/>
      <c r="D5" s="38"/>
      <c r="E5" s="34"/>
      <c r="F5" s="38"/>
      <c r="G5" s="42" t="s">
        <v>6</v>
      </c>
      <c r="H5" s="18">
        <v>0.02</v>
      </c>
      <c r="I5" s="43" t="s">
        <v>8</v>
      </c>
      <c r="J5" s="38"/>
      <c r="K5" s="38"/>
      <c r="L5" s="34"/>
      <c r="M5" s="34"/>
      <c r="N5" s="38"/>
      <c r="O5" s="42" t="s">
        <v>12</v>
      </c>
      <c r="P5" s="57" t="s">
        <v>13</v>
      </c>
      <c r="Q5" s="34"/>
      <c r="R5" s="34"/>
      <c r="S5" s="35"/>
      <c r="T5" s="1"/>
      <c r="U5" s="1"/>
      <c r="V5" s="1"/>
      <c r="W5" s="1"/>
      <c r="X5" s="1"/>
      <c r="Y5" s="1"/>
      <c r="Z5" s="1"/>
      <c r="AA5" s="48" t="s">
        <v>1</v>
      </c>
      <c r="AB5" s="54">
        <v>981.42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21" x14ac:dyDescent="0.35">
      <c r="A6" s="41"/>
      <c r="B6" s="37"/>
      <c r="C6" s="38"/>
      <c r="D6" s="38"/>
      <c r="E6" s="34"/>
      <c r="F6" s="38"/>
      <c r="G6" s="42" t="s">
        <v>3</v>
      </c>
      <c r="H6" s="19">
        <v>25</v>
      </c>
      <c r="I6" s="43" t="s">
        <v>2</v>
      </c>
      <c r="J6" s="38"/>
      <c r="K6" s="38"/>
      <c r="L6" s="34"/>
      <c r="M6" s="34"/>
      <c r="N6" s="38"/>
      <c r="O6" s="42" t="s">
        <v>7</v>
      </c>
      <c r="P6" s="44" t="s">
        <v>11</v>
      </c>
      <c r="Q6" s="34"/>
      <c r="R6" s="34"/>
      <c r="S6" s="35"/>
      <c r="T6" s="1"/>
      <c r="U6" s="1"/>
      <c r="V6" s="1"/>
      <c r="W6" s="1"/>
      <c r="X6" s="1"/>
      <c r="Y6" s="1"/>
      <c r="Z6" s="1"/>
      <c r="AA6" s="48" t="s">
        <v>33</v>
      </c>
      <c r="AB6" s="54" t="b">
        <v>0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23.25" x14ac:dyDescent="0.35">
      <c r="A7" s="41"/>
      <c r="B7" s="37"/>
      <c r="C7" s="38"/>
      <c r="D7" s="38"/>
      <c r="E7" s="34"/>
      <c r="F7" s="38"/>
      <c r="G7" s="42" t="s">
        <v>1</v>
      </c>
      <c r="H7" s="19">
        <f>+AB5</f>
        <v>981.42</v>
      </c>
      <c r="I7" s="43" t="s">
        <v>24</v>
      </c>
      <c r="J7" s="38"/>
      <c r="K7" s="38"/>
      <c r="L7" s="34"/>
      <c r="M7" s="34"/>
      <c r="N7" s="38"/>
      <c r="O7" s="42" t="s">
        <v>22</v>
      </c>
      <c r="P7" s="44" t="s">
        <v>23</v>
      </c>
      <c r="Q7" s="34"/>
      <c r="R7" s="34"/>
      <c r="S7" s="35"/>
      <c r="T7" s="1"/>
      <c r="U7" s="1"/>
      <c r="V7" s="1"/>
      <c r="W7" s="1"/>
      <c r="X7" s="1"/>
      <c r="Y7" s="1"/>
      <c r="Z7" s="1"/>
      <c r="AA7" s="48" t="s">
        <v>18</v>
      </c>
      <c r="AB7" s="54" t="b">
        <v>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21" x14ac:dyDescent="0.35">
      <c r="A8" s="41"/>
      <c r="B8" s="37"/>
      <c r="C8" s="38"/>
      <c r="D8" s="38"/>
      <c r="E8" s="34"/>
      <c r="F8" s="38"/>
      <c r="G8" s="42" t="s">
        <v>14</v>
      </c>
      <c r="H8" s="20">
        <v>10</v>
      </c>
      <c r="I8" s="43" t="s">
        <v>15</v>
      </c>
      <c r="J8" s="38"/>
      <c r="K8" s="38"/>
      <c r="L8" s="34"/>
      <c r="M8" s="34"/>
      <c r="N8" s="34"/>
      <c r="O8" s="34"/>
      <c r="P8" s="34"/>
      <c r="Q8" s="34"/>
      <c r="R8" s="34"/>
      <c r="S8" s="35"/>
      <c r="T8" s="1"/>
      <c r="U8" s="1"/>
      <c r="V8" s="1"/>
      <c r="W8" s="1"/>
      <c r="X8" s="1"/>
      <c r="Y8" s="1"/>
      <c r="Z8" s="1"/>
      <c r="AA8" s="48" t="s">
        <v>9</v>
      </c>
      <c r="AB8" s="54">
        <v>1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23.25" x14ac:dyDescent="0.35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  <c r="T9" s="1"/>
      <c r="U9" s="1"/>
      <c r="V9" s="1"/>
      <c r="W9" s="1"/>
      <c r="X9" s="1"/>
      <c r="Y9" s="1"/>
      <c r="Z9" s="1"/>
      <c r="AA9" s="48" t="s">
        <v>10</v>
      </c>
      <c r="AB9" s="54">
        <v>1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2">
      <c r="A10" s="41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1"/>
      <c r="U10" s="1"/>
      <c r="V10" s="1"/>
      <c r="W10" s="1"/>
      <c r="X10" s="1"/>
      <c r="Y10" s="1"/>
      <c r="Z10" s="1"/>
      <c r="AA10" s="78" t="s">
        <v>31</v>
      </c>
      <c r="AB10" s="54" t="b">
        <v>1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27.75" customHeight="1" x14ac:dyDescent="0.35">
      <c r="A11" s="4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45" t="s">
        <v>19</v>
      </c>
      <c r="N11" s="21">
        <v>0</v>
      </c>
      <c r="O11" s="34"/>
      <c r="P11" s="34"/>
      <c r="Q11" s="34"/>
      <c r="R11" s="34"/>
      <c r="S11" s="35"/>
      <c r="T11" s="1"/>
      <c r="U11" s="1"/>
      <c r="V11" s="1"/>
      <c r="W11" s="1"/>
      <c r="X11" s="1"/>
      <c r="Y11" s="1"/>
      <c r="Z11" s="1"/>
      <c r="AA11" s="78" t="s">
        <v>32</v>
      </c>
      <c r="AB11" s="55" t="b">
        <v>1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27.75" customHeight="1" x14ac:dyDescent="0.45">
      <c r="A12" s="4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45" t="s">
        <v>20</v>
      </c>
      <c r="N12" s="22">
        <v>0</v>
      </c>
      <c r="O12" s="34"/>
      <c r="P12" s="34"/>
      <c r="Q12" s="34"/>
      <c r="R12" s="34"/>
      <c r="S12" s="35"/>
      <c r="T12" s="1"/>
      <c r="U12" s="1"/>
      <c r="V12" s="1"/>
      <c r="W12" s="1"/>
      <c r="X12" s="1"/>
      <c r="Y12" s="1"/>
      <c r="Z12" s="1"/>
      <c r="AA12" s="5" t="s">
        <v>0</v>
      </c>
      <c r="AB12" s="6" t="s">
        <v>4</v>
      </c>
      <c r="AC12" s="5" t="s">
        <v>5</v>
      </c>
      <c r="AD12" s="1"/>
      <c r="AE12" s="1"/>
      <c r="AF12" s="14"/>
      <c r="AG12" s="1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27.75" customHeight="1" x14ac:dyDescent="0.45">
      <c r="A13" s="4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21</v>
      </c>
      <c r="N13" s="23">
        <v>0</v>
      </c>
      <c r="O13" s="34"/>
      <c r="P13" s="34"/>
      <c r="Q13" s="34"/>
      <c r="R13" s="34"/>
      <c r="S13" s="35"/>
      <c r="T13" s="1"/>
      <c r="U13" s="1"/>
      <c r="V13" s="1"/>
      <c r="W13" s="1"/>
      <c r="X13" s="1"/>
      <c r="Y13" s="1"/>
      <c r="Z13" s="1"/>
      <c r="AA13" s="3">
        <v>1</v>
      </c>
      <c r="AB13" s="4">
        <v>60</v>
      </c>
      <c r="AC13" s="10">
        <v>31</v>
      </c>
      <c r="AD13" s="1"/>
      <c r="AE13" s="1"/>
      <c r="AF13" s="14"/>
      <c r="AG13" s="1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x14ac:dyDescent="0.2">
      <c r="A14" s="4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1"/>
      <c r="U14" s="1"/>
      <c r="V14" s="1"/>
      <c r="W14" s="1"/>
      <c r="X14" s="1"/>
      <c r="Y14" s="1"/>
      <c r="Z14" s="1"/>
      <c r="AA14" s="3">
        <v>2</v>
      </c>
      <c r="AB14" s="4">
        <f t="shared" ref="AB14:AB28" si="0">$AB$13*($AC$13/AC14)^2</f>
        <v>52.947658402203864</v>
      </c>
      <c r="AC14" s="11">
        <v>33</v>
      </c>
      <c r="AD14" s="1"/>
      <c r="AE14" s="1"/>
      <c r="AF14" s="2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">
      <c r="A15" s="4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1"/>
      <c r="U15" s="1"/>
      <c r="V15" s="1"/>
      <c r="W15" s="1"/>
      <c r="X15" s="1"/>
      <c r="Y15" s="1"/>
      <c r="Z15" s="1"/>
      <c r="AA15" s="3">
        <v>3</v>
      </c>
      <c r="AB15" s="4">
        <f t="shared" si="0"/>
        <v>47.069387755102042</v>
      </c>
      <c r="AC15" s="3">
        <f t="shared" ref="AC15:AC28" si="1">+AC14+($AC$14-$AC$13)</f>
        <v>35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5" x14ac:dyDescent="0.25">
      <c r="A16" s="41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45" t="s">
        <v>1</v>
      </c>
      <c r="N16" s="34"/>
      <c r="O16" s="34"/>
      <c r="P16" s="34"/>
      <c r="Q16" s="34"/>
      <c r="R16" s="34"/>
      <c r="S16" s="35"/>
      <c r="T16" s="1"/>
      <c r="U16" s="1"/>
      <c r="V16" s="1"/>
      <c r="W16" s="1"/>
      <c r="X16" s="1"/>
      <c r="Y16" s="1"/>
      <c r="Z16" s="1"/>
      <c r="AA16" s="3">
        <v>4</v>
      </c>
      <c r="AB16" s="4">
        <f t="shared" si="0"/>
        <v>42.118334550766981</v>
      </c>
      <c r="AC16" s="3">
        <f t="shared" si="1"/>
        <v>37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1"/>
      <c r="U17" s="1"/>
      <c r="V17" s="1"/>
      <c r="W17" s="1"/>
      <c r="X17" s="1"/>
      <c r="Y17" s="1"/>
      <c r="Z17" s="1"/>
      <c r="AA17" s="3">
        <v>5</v>
      </c>
      <c r="AB17" s="4">
        <f t="shared" si="0"/>
        <v>37.909270216962518</v>
      </c>
      <c r="AC17" s="3">
        <f t="shared" si="1"/>
        <v>39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">
      <c r="A18" s="4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1"/>
      <c r="U18" s="1"/>
      <c r="V18" s="1"/>
      <c r="W18" s="1"/>
      <c r="X18" s="1"/>
      <c r="Y18" s="1"/>
      <c r="Z18" s="1"/>
      <c r="AA18" s="3">
        <v>6</v>
      </c>
      <c r="AB18" s="4">
        <f t="shared" si="0"/>
        <v>34.301011302795956</v>
      </c>
      <c r="AC18" s="3">
        <f t="shared" si="1"/>
        <v>41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">
      <c r="A19" s="41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1"/>
      <c r="U19" s="1"/>
      <c r="V19" s="1"/>
      <c r="W19" s="1"/>
      <c r="X19" s="1"/>
      <c r="Y19" s="1"/>
      <c r="Z19" s="1"/>
      <c r="AA19" s="3">
        <v>7</v>
      </c>
      <c r="AB19" s="4">
        <f t="shared" si="0"/>
        <v>31.184424012979981</v>
      </c>
      <c r="AC19" s="3">
        <f t="shared" si="1"/>
        <v>43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">
      <c r="A20" s="41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  <c r="T20" s="1"/>
      <c r="U20" s="1"/>
      <c r="V20" s="1"/>
      <c r="W20" s="1"/>
      <c r="X20" s="1"/>
      <c r="Y20" s="1"/>
      <c r="Z20" s="1"/>
      <c r="AA20" s="3">
        <v>8</v>
      </c>
      <c r="AB20" s="4">
        <f t="shared" si="0"/>
        <v>28.474074074074071</v>
      </c>
      <c r="AC20" s="3">
        <f t="shared" si="1"/>
        <v>45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">
      <c r="A21" s="4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1"/>
      <c r="U21" s="1"/>
      <c r="V21" s="1"/>
      <c r="W21" s="1"/>
      <c r="X21" s="1"/>
      <c r="Y21" s="1"/>
      <c r="Z21" s="1"/>
      <c r="AA21" s="3">
        <v>9</v>
      </c>
      <c r="AB21" s="4">
        <f t="shared" si="0"/>
        <v>26.102308736985059</v>
      </c>
      <c r="AC21" s="3">
        <f t="shared" si="1"/>
        <v>47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">
      <c r="A22" s="41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1"/>
      <c r="U22" s="1"/>
      <c r="V22" s="1"/>
      <c r="W22" s="1"/>
      <c r="X22" s="1"/>
      <c r="Y22" s="1"/>
      <c r="Z22" s="1"/>
      <c r="AA22" s="25">
        <v>10</v>
      </c>
      <c r="AB22" s="26">
        <f t="shared" si="0"/>
        <v>24.014993752603083</v>
      </c>
      <c r="AC22" s="25">
        <f t="shared" si="1"/>
        <v>49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">
      <c r="A23" s="41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1"/>
      <c r="U23" s="1"/>
      <c r="V23" s="1"/>
      <c r="W23" s="1"/>
      <c r="X23" s="1"/>
      <c r="Y23" s="1"/>
      <c r="Z23" s="1"/>
      <c r="AA23" s="3">
        <v>11</v>
      </c>
      <c r="AB23" s="4">
        <f t="shared" si="0"/>
        <v>22.168396770472889</v>
      </c>
      <c r="AC23" s="3">
        <f t="shared" si="1"/>
        <v>51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">
      <c r="A24" s="4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1"/>
      <c r="U24" s="1"/>
      <c r="V24" s="1"/>
      <c r="W24" s="1"/>
      <c r="X24" s="1"/>
      <c r="Y24" s="1"/>
      <c r="Z24" s="1"/>
      <c r="AA24" s="3">
        <v>12</v>
      </c>
      <c r="AB24" s="4">
        <f t="shared" si="0"/>
        <v>20.526877892488429</v>
      </c>
      <c r="AC24" s="3">
        <f t="shared" si="1"/>
        <v>53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">
      <c r="A25" s="41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1"/>
      <c r="U25" s="1"/>
      <c r="V25" s="1"/>
      <c r="W25" s="1"/>
      <c r="X25" s="1"/>
      <c r="Y25" s="1"/>
      <c r="Z25" s="1"/>
      <c r="AA25" s="3">
        <v>13</v>
      </c>
      <c r="AB25" s="4">
        <f t="shared" si="0"/>
        <v>19.061157024793388</v>
      </c>
      <c r="AC25" s="3">
        <f t="shared" si="1"/>
        <v>55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">
      <c r="A26" s="4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1"/>
      <c r="U26" s="1"/>
      <c r="V26" s="1"/>
      <c r="W26" s="1"/>
      <c r="X26" s="1"/>
      <c r="Y26" s="1"/>
      <c r="Z26" s="1"/>
      <c r="AA26" s="3">
        <v>14</v>
      </c>
      <c r="AB26" s="4">
        <f t="shared" si="0"/>
        <v>17.746999076638968</v>
      </c>
      <c r="AC26" s="3">
        <f t="shared" si="1"/>
        <v>57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">
      <c r="A27" s="4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  <c r="T27" s="1"/>
      <c r="U27" s="1"/>
      <c r="V27" s="1"/>
      <c r="W27" s="1"/>
      <c r="X27" s="1"/>
      <c r="Y27" s="1"/>
      <c r="Z27" s="1"/>
      <c r="AA27" s="3">
        <v>15</v>
      </c>
      <c r="AB27" s="4">
        <f t="shared" si="0"/>
        <v>16.564205688020685</v>
      </c>
      <c r="AC27" s="3">
        <f t="shared" si="1"/>
        <v>59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s="27" customFormat="1" ht="14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7"/>
      <c r="S28" s="49"/>
      <c r="T28" s="24"/>
      <c r="U28" s="24"/>
      <c r="V28" s="24"/>
      <c r="W28" s="24"/>
      <c r="X28" s="24"/>
      <c r="Y28" s="24"/>
      <c r="Z28" s="24"/>
      <c r="AA28" s="3">
        <v>16</v>
      </c>
      <c r="AB28" s="4">
        <f t="shared" si="0"/>
        <v>15.495834453104004</v>
      </c>
      <c r="AC28" s="3">
        <f t="shared" si="1"/>
        <v>61</v>
      </c>
      <c r="AD28" s="1"/>
      <c r="AE28" s="24"/>
      <c r="AF28" s="24"/>
      <c r="AG28" s="24"/>
      <c r="AH28" s="24"/>
      <c r="AI28" s="24"/>
      <c r="AJ28" s="24"/>
      <c r="AK28" s="24"/>
      <c r="AL28" s="1"/>
      <c r="AM28" s="1"/>
      <c r="AN28" s="1"/>
      <c r="AO28" s="24"/>
      <c r="AP28" s="24"/>
      <c r="AQ28" s="24"/>
      <c r="AR28" s="24"/>
      <c r="AS28" s="24"/>
      <c r="AT28" s="24"/>
      <c r="AU28" s="24"/>
      <c r="AV28" s="24"/>
      <c r="AW28" s="24"/>
    </row>
    <row r="29" spans="1:49" x14ac:dyDescent="0.2">
      <c r="A29" s="41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1"/>
      <c r="U29" s="1"/>
      <c r="V29" s="1"/>
      <c r="W29" s="1"/>
      <c r="X29" s="1"/>
      <c r="Y29" s="1"/>
      <c r="Z29" s="1"/>
      <c r="AA29" s="24"/>
      <c r="AB29" s="24"/>
      <c r="AC29" s="24"/>
      <c r="AD29" s="24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">
      <c r="A30" s="4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1"/>
      <c r="U30" s="1"/>
      <c r="V30" s="1"/>
      <c r="W30" s="1"/>
      <c r="X30" s="1"/>
      <c r="Y30" s="1"/>
      <c r="Z30" s="1"/>
      <c r="AA30" s="2" t="s">
        <v>30</v>
      </c>
      <c r="AB30" s="58">
        <v>50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">
      <c r="A31" s="41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">
      <c r="A32" s="4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1"/>
      <c r="U32" s="1"/>
      <c r="V32" s="1"/>
      <c r="W32" s="1"/>
      <c r="X32" s="1"/>
      <c r="Y32" s="1"/>
      <c r="Z32" s="1"/>
      <c r="AA32" s="2" t="s">
        <v>25</v>
      </c>
      <c r="AB32" s="59" t="s">
        <v>26</v>
      </c>
      <c r="AC32" s="59" t="s">
        <v>27</v>
      </c>
      <c r="AD32" s="59" t="s">
        <v>28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">
      <c r="A33" s="41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1"/>
      <c r="U33" s="1"/>
      <c r="V33" s="1"/>
      <c r="W33" s="1"/>
      <c r="X33" s="1"/>
      <c r="Y33" s="1"/>
      <c r="Z33" s="1"/>
      <c r="AA33" s="1"/>
      <c r="AB33" s="68">
        <f>-Grid</f>
        <v>-50</v>
      </c>
      <c r="AC33" s="69">
        <v>0</v>
      </c>
      <c r="AD33" s="70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">
      <c r="A34" s="41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1"/>
      <c r="U34" s="1"/>
      <c r="V34" s="1"/>
      <c r="W34" s="1"/>
      <c r="X34" s="1"/>
      <c r="Y34" s="1"/>
      <c r="Z34" s="1"/>
      <c r="AA34" s="1"/>
      <c r="AB34" s="71">
        <f>+Grid</f>
        <v>50</v>
      </c>
      <c r="AC34" s="72">
        <v>0</v>
      </c>
      <c r="AD34" s="73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">
      <c r="A35" s="4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5"/>
      <c r="T35" s="1"/>
      <c r="U35" s="1"/>
      <c r="V35" s="1"/>
      <c r="W35" s="1"/>
      <c r="X35" s="1"/>
      <c r="Y35" s="1"/>
      <c r="Z35" s="1"/>
      <c r="AA35" s="1"/>
      <c r="AB35" s="71"/>
      <c r="AC35" s="72"/>
      <c r="AD35" s="73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">
      <c r="A36" s="41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5"/>
      <c r="T36" s="1"/>
      <c r="U36" s="1"/>
      <c r="V36" s="1"/>
      <c r="W36" s="1"/>
      <c r="X36" s="1"/>
      <c r="Y36" s="1"/>
      <c r="Z36" s="1"/>
      <c r="AA36" s="1"/>
      <c r="AB36" s="71">
        <v>0</v>
      </c>
      <c r="AC36" s="72">
        <f>-Grid</f>
        <v>-50</v>
      </c>
      <c r="AD36" s="73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">
      <c r="A37" s="41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  <c r="T37" s="1"/>
      <c r="U37" s="1"/>
      <c r="V37" s="1"/>
      <c r="W37" s="1"/>
      <c r="X37" s="1"/>
      <c r="Y37" s="1"/>
      <c r="Z37" s="1"/>
      <c r="AA37" s="1"/>
      <c r="AB37" s="71">
        <v>0</v>
      </c>
      <c r="AC37" s="72">
        <f>+Grid</f>
        <v>50</v>
      </c>
      <c r="AD37" s="73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">
      <c r="A38" s="41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1"/>
      <c r="U38" s="1"/>
      <c r="V38" s="1"/>
      <c r="W38" s="1"/>
      <c r="X38" s="1"/>
      <c r="Y38" s="1"/>
      <c r="Z38" s="1"/>
      <c r="AA38" s="1"/>
      <c r="AB38" s="71"/>
      <c r="AC38" s="72"/>
      <c r="AD38" s="73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">
      <c r="A39" s="41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5"/>
      <c r="T39" s="1"/>
      <c r="U39" s="1"/>
      <c r="V39" s="1"/>
      <c r="W39" s="1"/>
      <c r="X39" s="1"/>
      <c r="Y39" s="1"/>
      <c r="Z39" s="1"/>
      <c r="AA39" s="1"/>
      <c r="AB39" s="71">
        <v>0</v>
      </c>
      <c r="AC39" s="72">
        <v>0</v>
      </c>
      <c r="AD39" s="73">
        <f>-Grid</f>
        <v>-50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">
      <c r="A40" s="41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1"/>
      <c r="U40" s="1"/>
      <c r="V40" s="1"/>
      <c r="W40" s="1"/>
      <c r="X40" s="1"/>
      <c r="Y40" s="1"/>
      <c r="Z40" s="1"/>
      <c r="AA40" s="1"/>
      <c r="AB40" s="74">
        <v>0</v>
      </c>
      <c r="AC40" s="75">
        <v>0</v>
      </c>
      <c r="AD40" s="76">
        <f>+Grid</f>
        <v>50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">
      <c r="A41" s="4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2" thickBo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  <c r="T42" s="1"/>
      <c r="U42" s="1"/>
      <c r="V42" s="1"/>
      <c r="W42" s="1"/>
      <c r="X42" s="1"/>
      <c r="Y42" s="1"/>
      <c r="Z42" s="1"/>
      <c r="AA42" s="1"/>
      <c r="AB42" s="60">
        <f t="shared" ref="AB42:AB49" si="2">(AB33*RM_X1)+(AC33*RM_Y1)+(AD33*RM_Z1)</f>
        <v>-50</v>
      </c>
      <c r="AC42" s="61">
        <f t="shared" ref="AC42:AC49" si="3">(AB33*RM_X2)+(AC33*RM_Y2)+(AD33*RM_Z2)</f>
        <v>0</v>
      </c>
      <c r="AD42" s="34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2" thickTop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62">
        <f t="shared" si="2"/>
        <v>50</v>
      </c>
      <c r="AC43" s="63">
        <f t="shared" si="3"/>
        <v>0</v>
      </c>
      <c r="AD43" s="34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62">
        <f t="shared" si="2"/>
        <v>0</v>
      </c>
      <c r="AC44" s="63">
        <f t="shared" si="3"/>
        <v>0</v>
      </c>
      <c r="AD44" s="34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62">
        <f t="shared" si="2"/>
        <v>0</v>
      </c>
      <c r="AC45" s="63">
        <f t="shared" si="3"/>
        <v>-50</v>
      </c>
      <c r="AD45" s="34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62">
        <f t="shared" si="2"/>
        <v>0</v>
      </c>
      <c r="AC46" s="63">
        <f t="shared" si="3"/>
        <v>50</v>
      </c>
      <c r="AD46" s="34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62">
        <f t="shared" si="2"/>
        <v>0</v>
      </c>
      <c r="AC47" s="63">
        <f t="shared" si="3"/>
        <v>0</v>
      </c>
      <c r="AD47" s="34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2">
        <f t="shared" si="2"/>
        <v>0</v>
      </c>
      <c r="AC48" s="63">
        <f t="shared" si="3"/>
        <v>0</v>
      </c>
      <c r="AD48" s="34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64">
        <f t="shared" si="2"/>
        <v>0</v>
      </c>
      <c r="AC49" s="66">
        <f t="shared" si="3"/>
        <v>0</v>
      </c>
      <c r="AD49" s="34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7" t="s">
        <v>29</v>
      </c>
      <c r="AB51" s="56" t="s">
        <v>26</v>
      </c>
      <c r="AC51" s="56" t="s">
        <v>27</v>
      </c>
      <c r="AD51" s="56" t="s">
        <v>28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34"/>
      <c r="AB52" s="68">
        <v>0</v>
      </c>
      <c r="AC52" s="69">
        <v>0</v>
      </c>
      <c r="AD52" s="70">
        <v>-90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34"/>
      <c r="AB53" s="71">
        <v>-40</v>
      </c>
      <c r="AC53" s="72">
        <v>-80</v>
      </c>
      <c r="AD53" s="73">
        <f>+AD52</f>
        <v>-90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34"/>
      <c r="AB54" s="71">
        <v>40</v>
      </c>
      <c r="AC54" s="72">
        <v>-80</v>
      </c>
      <c r="AD54" s="73">
        <f>+AD53</f>
        <v>-90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4"/>
      <c r="AB55" s="71">
        <v>0</v>
      </c>
      <c r="AC55" s="72">
        <v>0</v>
      </c>
      <c r="AD55" s="73">
        <f>+AD54</f>
        <v>-90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.75" x14ac:dyDescent="0.2">
      <c r="A56" s="1"/>
      <c r="B56" s="1"/>
      <c r="C56" s="1"/>
      <c r="D56" s="1"/>
      <c r="E56" s="1"/>
      <c r="F56" s="1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4"/>
      <c r="AB56" s="71"/>
      <c r="AC56" s="72"/>
      <c r="AD56" s="73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4"/>
      <c r="AB57" s="71">
        <v>0</v>
      </c>
      <c r="AC57" s="72">
        <v>0</v>
      </c>
      <c r="AD57" s="73">
        <v>80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4"/>
      <c r="AB58" s="71">
        <v>-40</v>
      </c>
      <c r="AC58" s="72">
        <v>-80</v>
      </c>
      <c r="AD58" s="73">
        <f>+AD57</f>
        <v>80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4"/>
      <c r="AB59" s="71">
        <v>40</v>
      </c>
      <c r="AC59" s="72">
        <v>-80</v>
      </c>
      <c r="AD59" s="73">
        <f>+AD58</f>
        <v>80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4"/>
      <c r="AB60" s="71">
        <v>0</v>
      </c>
      <c r="AC60" s="72">
        <v>0</v>
      </c>
      <c r="AD60" s="73">
        <f>+AD59</f>
        <v>80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4"/>
      <c r="AB61" s="71"/>
      <c r="AC61" s="72"/>
      <c r="AD61" s="73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71">
        <v>0</v>
      </c>
      <c r="AC62" s="72">
        <v>0</v>
      </c>
      <c r="AD62" s="73">
        <v>-90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71">
        <v>0</v>
      </c>
      <c r="AC63" s="72">
        <v>0</v>
      </c>
      <c r="AD63" s="73">
        <v>80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71">
        <v>-40</v>
      </c>
      <c r="AC64" s="72">
        <v>-80</v>
      </c>
      <c r="AD64" s="73">
        <v>80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71">
        <v>-40</v>
      </c>
      <c r="AC65" s="72">
        <v>-80</v>
      </c>
      <c r="AD65" s="73">
        <v>-90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71">
        <v>40</v>
      </c>
      <c r="AC66" s="72">
        <v>-80</v>
      </c>
      <c r="AD66" s="73">
        <f>+AD65</f>
        <v>-90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71">
        <v>40</v>
      </c>
      <c r="AC67" s="72">
        <v>-80</v>
      </c>
      <c r="AD67" s="73">
        <v>80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62"/>
      <c r="AC68" s="34"/>
      <c r="AD68" s="63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62"/>
      <c r="AC69" s="34"/>
      <c r="AD69" s="63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64"/>
      <c r="AC70" s="65"/>
      <c r="AD70" s="66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60">
        <f t="shared" ref="AB72:AB90" si="4">(AB52*RM_X1)+(AC52*RM_Y1)+(AD52*RM_Z1)</f>
        <v>0</v>
      </c>
      <c r="AC72" s="61">
        <f t="shared" ref="AC72:AC90" si="5">(AB52*RM_X2)+(AC52*RM_Y2)+(AD52*RM_Z2)</f>
        <v>0</v>
      </c>
      <c r="AD72" s="34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62">
        <f t="shared" si="4"/>
        <v>-40</v>
      </c>
      <c r="AC73" s="63">
        <f t="shared" si="5"/>
        <v>-80</v>
      </c>
      <c r="AD73" s="34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62">
        <f t="shared" si="4"/>
        <v>40</v>
      </c>
      <c r="AC74" s="63">
        <f t="shared" si="5"/>
        <v>-80</v>
      </c>
      <c r="AD74" s="34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62">
        <f t="shared" si="4"/>
        <v>0</v>
      </c>
      <c r="AC75" s="63">
        <f t="shared" si="5"/>
        <v>0</v>
      </c>
      <c r="AD75" s="34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62">
        <f t="shared" si="4"/>
        <v>0</v>
      </c>
      <c r="AC76" s="63">
        <f t="shared" si="5"/>
        <v>0</v>
      </c>
      <c r="AD76" s="34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62">
        <f t="shared" si="4"/>
        <v>0</v>
      </c>
      <c r="AC77" s="63">
        <f t="shared" si="5"/>
        <v>0</v>
      </c>
      <c r="AD77" s="34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62">
        <f t="shared" si="4"/>
        <v>-40</v>
      </c>
      <c r="AC78" s="63">
        <f t="shared" si="5"/>
        <v>-80</v>
      </c>
      <c r="AD78" s="34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62">
        <f t="shared" si="4"/>
        <v>40</v>
      </c>
      <c r="AC79" s="63">
        <f t="shared" si="5"/>
        <v>-80</v>
      </c>
      <c r="AD79" s="34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62">
        <f t="shared" si="4"/>
        <v>0</v>
      </c>
      <c r="AC80" s="63">
        <f t="shared" si="5"/>
        <v>0</v>
      </c>
      <c r="AD80" s="34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62">
        <f t="shared" si="4"/>
        <v>0</v>
      </c>
      <c r="AC81" s="63">
        <f t="shared" si="5"/>
        <v>0</v>
      </c>
      <c r="AD81" s="34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62">
        <f t="shared" si="4"/>
        <v>0</v>
      </c>
      <c r="AC82" s="63">
        <f t="shared" si="5"/>
        <v>0</v>
      </c>
      <c r="AD82" s="34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62">
        <f t="shared" si="4"/>
        <v>0</v>
      </c>
      <c r="AC83" s="63">
        <f t="shared" si="5"/>
        <v>0</v>
      </c>
      <c r="AD83" s="34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62">
        <f t="shared" si="4"/>
        <v>-40</v>
      </c>
      <c r="AC84" s="63">
        <f t="shared" si="5"/>
        <v>-80</v>
      </c>
      <c r="AD84" s="34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62">
        <f t="shared" si="4"/>
        <v>-40</v>
      </c>
      <c r="AC85" s="63">
        <f t="shared" si="5"/>
        <v>-80</v>
      </c>
      <c r="AD85" s="34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62">
        <f t="shared" si="4"/>
        <v>40</v>
      </c>
      <c r="AC86" s="63">
        <f t="shared" si="5"/>
        <v>-80</v>
      </c>
      <c r="AD86" s="34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62">
        <f t="shared" si="4"/>
        <v>40</v>
      </c>
      <c r="AC87" s="63">
        <f t="shared" si="5"/>
        <v>-80</v>
      </c>
      <c r="AD87" s="34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62">
        <f t="shared" si="4"/>
        <v>0</v>
      </c>
      <c r="AC88" s="63">
        <f t="shared" si="5"/>
        <v>0</v>
      </c>
      <c r="AD88" s="34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62">
        <f t="shared" si="4"/>
        <v>0</v>
      </c>
      <c r="AC89" s="63">
        <f t="shared" si="5"/>
        <v>0</v>
      </c>
      <c r="AD89" s="34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64">
        <f t="shared" si="4"/>
        <v>0</v>
      </c>
      <c r="AC90" s="66">
        <f t="shared" si="5"/>
        <v>0</v>
      </c>
      <c r="AD90" s="34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</sheetData>
  <hyperlinks>
    <hyperlink ref="P7" r:id="rId1" xr:uid="{00000000-0004-0000-0000-000000000000}"/>
    <hyperlink ref="P6" r:id="rId2" display="Newtonexcelbach" xr:uid="{00000000-0004-0000-0000-000001000000}"/>
  </hyperlinks>
  <pageMargins left="0.7" right="0.7" top="0.75" bottom="0.75" header="0.3" footer="0.3"/>
  <pageSetup paperSize="9" orientation="portrait" r:id="rId3"/>
  <drawing r:id="rId4"/>
  <legacyDrawing r:id="rId5"/>
  <controls>
    <mc:AlternateContent xmlns:mc="http://schemas.openxmlformats.org/markup-compatibility/2006">
      <mc:Choice Requires="x14">
        <control shapeId="1027" r:id="rId6" name="ScrollBar1">
          <controlPr defaultSize="0" autoFill="0" autoLine="0" linkedCell="AB5" r:id="rId7">
            <anchor moveWithCells="1">
              <from>
                <xdr:col>12</xdr:col>
                <xdr:colOff>28575</xdr:colOff>
                <xdr:row>19</xdr:row>
                <xdr:rowOff>85725</xdr:rowOff>
              </from>
              <to>
                <xdr:col>18</xdr:col>
                <xdr:colOff>200025</xdr:colOff>
                <xdr:row>20</xdr:row>
                <xdr:rowOff>123825</xdr:rowOff>
              </to>
            </anchor>
          </controlPr>
        </control>
      </mc:Choice>
      <mc:Fallback>
        <control shapeId="1027" r:id="rId6" name="ScrollBar1"/>
      </mc:Fallback>
    </mc:AlternateContent>
    <mc:AlternateContent xmlns:mc="http://schemas.openxmlformats.org/markup-compatibility/2006">
      <mc:Choice Requires="x14">
        <control shapeId="1054" r:id="rId8" name="ScrollBar4">
          <controlPr defaultSize="0" autoLine="0" linkedCell="N11" r:id="rId9">
            <anchor moveWithCells="1" sizeWithCells="1">
              <from>
                <xdr:col>14</xdr:col>
                <xdr:colOff>28575</xdr:colOff>
                <xdr:row>10</xdr:row>
                <xdr:rowOff>9525</xdr:rowOff>
              </from>
              <to>
                <xdr:col>16</xdr:col>
                <xdr:colOff>419100</xdr:colOff>
                <xdr:row>10</xdr:row>
                <xdr:rowOff>342900</xdr:rowOff>
              </to>
            </anchor>
          </controlPr>
        </control>
      </mc:Choice>
      <mc:Fallback>
        <control shapeId="1054" r:id="rId8" name="ScrollBar4"/>
      </mc:Fallback>
    </mc:AlternateContent>
    <mc:AlternateContent xmlns:mc="http://schemas.openxmlformats.org/markup-compatibility/2006">
      <mc:Choice Requires="x14">
        <control shapeId="1055" r:id="rId10" name="ScrollBar2">
          <controlPr defaultSize="0" autoLine="0" linkedCell="N12" r:id="rId9">
            <anchor moveWithCells="1" sizeWithCells="1">
              <from>
                <xdr:col>14</xdr:col>
                <xdr:colOff>28575</xdr:colOff>
                <xdr:row>11</xdr:row>
                <xdr:rowOff>9525</xdr:rowOff>
              </from>
              <to>
                <xdr:col>16</xdr:col>
                <xdr:colOff>419100</xdr:colOff>
                <xdr:row>11</xdr:row>
                <xdr:rowOff>342900</xdr:rowOff>
              </to>
            </anchor>
          </controlPr>
        </control>
      </mc:Choice>
      <mc:Fallback>
        <control shapeId="1055" r:id="rId10" name="ScrollBar2"/>
      </mc:Fallback>
    </mc:AlternateContent>
    <mc:AlternateContent xmlns:mc="http://schemas.openxmlformats.org/markup-compatibility/2006">
      <mc:Choice Requires="x14">
        <control shapeId="1056" r:id="rId11" name="ScrollBar3">
          <controlPr defaultSize="0" autoLine="0" linkedCell="N13" r:id="rId9">
            <anchor moveWithCells="1" sizeWithCells="1">
              <from>
                <xdr:col>14</xdr:col>
                <xdr:colOff>38100</xdr:colOff>
                <xdr:row>12</xdr:row>
                <xdr:rowOff>9525</xdr:rowOff>
              </from>
              <to>
                <xdr:col>16</xdr:col>
                <xdr:colOff>428625</xdr:colOff>
                <xdr:row>12</xdr:row>
                <xdr:rowOff>342900</xdr:rowOff>
              </to>
            </anchor>
          </controlPr>
        </control>
      </mc:Choice>
      <mc:Fallback>
        <control shapeId="1056" r:id="rId11" name="ScrollBar3"/>
      </mc:Fallback>
    </mc:AlternateContent>
    <mc:AlternateContent xmlns:mc="http://schemas.openxmlformats.org/markup-compatibility/2006">
      <mc:Choice Requires="x14">
        <control shapeId="1040" r:id="rId12" name="Option Button 16">
          <controlPr defaultSize="0" autoFill="0" autoLine="0" autoPict="0" macro="[0]!SetWires">
            <anchor moveWithCells="1" sizeWithCells="1">
              <from>
                <xdr:col>12</xdr:col>
                <xdr:colOff>85725</xdr:colOff>
                <xdr:row>30</xdr:row>
                <xdr:rowOff>133350</xdr:rowOff>
              </from>
              <to>
                <xdr:col>14</xdr:col>
                <xdr:colOff>104775</xdr:colOff>
                <xdr:row>32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13" name="Option Button 17">
          <controlPr defaultSize="0" autoFill="0" autoLine="0" autoPict="0" macro="[0]!SetWires">
            <anchor moveWithCells="1" sizeWithCells="1">
              <from>
                <xdr:col>12</xdr:col>
                <xdr:colOff>85725</xdr:colOff>
                <xdr:row>32</xdr:row>
                <xdr:rowOff>47625</xdr:rowOff>
              </from>
              <to>
                <xdr:col>14</xdr:col>
                <xdr:colOff>104775</xdr:colOff>
                <xdr:row>33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4" name="Option Button 18">
          <controlPr defaultSize="0" autoFill="0" autoLine="0" autoPict="0" macro="[0]!SetWires">
            <anchor moveWithCells="1" sizeWithCells="1">
              <from>
                <xdr:col>12</xdr:col>
                <xdr:colOff>85725</xdr:colOff>
                <xdr:row>33</xdr:row>
                <xdr:rowOff>123825</xdr:rowOff>
              </from>
              <to>
                <xdr:col>14</xdr:col>
                <xdr:colOff>104775</xdr:colOff>
                <xdr:row>35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15" name="Group Box 19">
          <controlPr defaultSize="0" autoFill="0" autoPict="0">
            <anchor moveWithCells="1" sizeWithCells="1">
              <from>
                <xdr:col>12</xdr:col>
                <xdr:colOff>66675</xdr:colOff>
                <xdr:row>30</xdr:row>
                <xdr:rowOff>38100</xdr:rowOff>
              </from>
              <to>
                <xdr:col>14</xdr:col>
                <xdr:colOff>123825</xdr:colOff>
                <xdr:row>35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6" name="Group Box 9">
          <controlPr defaultSize="0" autoFill="0" autoPict="0">
            <anchor moveWithCells="1" sizeWithCells="1">
              <from>
                <xdr:col>12</xdr:col>
                <xdr:colOff>66675</xdr:colOff>
                <xdr:row>24</xdr:row>
                <xdr:rowOff>28575</xdr:rowOff>
              </from>
              <to>
                <xdr:col>14</xdr:col>
                <xdr:colOff>133350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17" name="Option Button 26">
          <controlPr defaultSize="0" autoFill="0" autoLine="0" autoPict="0" macro="[0]!Set_Pendulum_Colors">
            <anchor moveWithCells="1" sizeWithCells="1">
              <from>
                <xdr:col>12</xdr:col>
                <xdr:colOff>104775</xdr:colOff>
                <xdr:row>24</xdr:row>
                <xdr:rowOff>76200</xdr:rowOff>
              </from>
              <to>
                <xdr:col>14</xdr:col>
                <xdr:colOff>123825</xdr:colOff>
                <xdr:row>25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18" name="Option Button 27">
          <controlPr defaultSize="0" autoFill="0" autoLine="0" autoPict="0" macro="[0]!Set_Pendulum_Colors">
            <anchor moveWithCells="1" sizeWithCells="1">
              <from>
                <xdr:col>12</xdr:col>
                <xdr:colOff>104775</xdr:colOff>
                <xdr:row>25</xdr:row>
                <xdr:rowOff>95250</xdr:rowOff>
              </from>
              <to>
                <xdr:col>14</xdr:col>
                <xdr:colOff>123825</xdr:colOff>
                <xdr:row>26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19" name="Option Button 28">
          <controlPr defaultSize="0" autoFill="0" autoLine="0" autoPict="0" macro="[0]!Set_Pendulum_Colors">
            <anchor moveWithCells="1" sizeWithCells="1">
              <from>
                <xdr:col>12</xdr:col>
                <xdr:colOff>104775</xdr:colOff>
                <xdr:row>26</xdr:row>
                <xdr:rowOff>114300</xdr:rowOff>
              </from>
              <to>
                <xdr:col>14</xdr:col>
                <xdr:colOff>123825</xdr:colOff>
                <xdr:row>27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20" name="Option Button 29">
          <controlPr defaultSize="0" autoFill="0" autoLine="0" autoPict="0" macro="[0]!Set_Pendulum_Colors">
            <anchor moveWithCells="1" sizeWithCells="1">
              <from>
                <xdr:col>12</xdr:col>
                <xdr:colOff>104775</xdr:colOff>
                <xdr:row>27</xdr:row>
                <xdr:rowOff>133350</xdr:rowOff>
              </from>
              <to>
                <xdr:col>14</xdr:col>
                <xdr:colOff>123825</xdr:colOff>
                <xdr:row>28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21" name="Group Box 41">
          <controlPr defaultSize="0" autoFill="0" autoPict="0">
            <anchor moveWithCells="1" sizeWithCells="1">
              <from>
                <xdr:col>14</xdr:col>
                <xdr:colOff>352425</xdr:colOff>
                <xdr:row>24</xdr:row>
                <xdr:rowOff>28575</xdr:rowOff>
              </from>
              <to>
                <xdr:col>17</xdr:col>
                <xdr:colOff>95250</xdr:colOff>
                <xdr:row>28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22" name="Check Box 38">
          <controlPr defaultSize="0" autoFill="0" autoLine="0" autoPict="0" macro="[0]!Show_Struct">
            <anchor moveWithCells="1" sizeWithCells="1">
              <from>
                <xdr:col>15</xdr:col>
                <xdr:colOff>9525</xdr:colOff>
                <xdr:row>25</xdr:row>
                <xdr:rowOff>47625</xdr:rowOff>
              </from>
              <to>
                <xdr:col>16</xdr:col>
                <xdr:colOff>304800</xdr:colOff>
                <xdr:row>26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23" name="Check Box 39">
          <controlPr defaultSize="0" autoFill="0" autoLine="0" autoPict="0" macro="[0]!Show_Struct">
            <anchor moveWithCells="1" sizeWithCells="1">
              <from>
                <xdr:col>15</xdr:col>
                <xdr:colOff>9525</xdr:colOff>
                <xdr:row>27</xdr:row>
                <xdr:rowOff>38100</xdr:rowOff>
              </from>
              <to>
                <xdr:col>16</xdr:col>
                <xdr:colOff>304800</xdr:colOff>
                <xdr:row>28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" r:id="rId24" name="Check Box 42">
          <controlPr defaultSize="0" autoFill="0" autoLine="0" autoPict="0">
            <anchor moveWithCells="1">
              <from>
                <xdr:col>14</xdr:col>
                <xdr:colOff>438150</xdr:colOff>
                <xdr:row>30</xdr:row>
                <xdr:rowOff>104775</xdr:rowOff>
              </from>
              <to>
                <xdr:col>18</xdr:col>
                <xdr:colOff>219075</xdr:colOff>
                <xdr:row>32</xdr:row>
                <xdr:rowOff>28575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1</vt:lpstr>
      <vt:lpstr>g</vt:lpstr>
      <vt:lpstr>Grid</vt:lpstr>
      <vt:lpstr>p10Len</vt:lpstr>
      <vt:lpstr>p11Len</vt:lpstr>
      <vt:lpstr>p12Len</vt:lpstr>
      <vt:lpstr>p13Len</vt:lpstr>
      <vt:lpstr>p14Len</vt:lpstr>
      <vt:lpstr>p15Len</vt:lpstr>
      <vt:lpstr>p16Len</vt:lpstr>
      <vt:lpstr>p1Len</vt:lpstr>
      <vt:lpstr>p2Len</vt:lpstr>
      <vt:lpstr>p3Len</vt:lpstr>
      <vt:lpstr>p4Len</vt:lpstr>
      <vt:lpstr>p5Len</vt:lpstr>
      <vt:lpstr>p6Len</vt:lpstr>
      <vt:lpstr>p7Len</vt:lpstr>
      <vt:lpstr>p8Len</vt:lpstr>
      <vt:lpstr>p9Len</vt:lpstr>
      <vt:lpstr>QQ</vt:lpstr>
      <vt:lpstr>ShowAxis</vt:lpstr>
      <vt:lpstr>ShowCage</vt:lpstr>
      <vt:lpstr>Spacing</vt:lpstr>
      <vt:lpstr>tinc</vt:lpstr>
      <vt:lpstr>XAngle</vt:lpstr>
      <vt:lpstr>YAngle</vt:lpstr>
      <vt:lpstr>YRot</vt:lpstr>
      <vt:lpstr>ZAngle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Huitson</dc:creator>
  <cp:lastModifiedBy>PC_1</cp:lastModifiedBy>
  <cp:lastPrinted>2011-06-02T00:46:54Z</cp:lastPrinted>
  <dcterms:created xsi:type="dcterms:W3CDTF">2011-05-31T00:44:18Z</dcterms:created>
  <dcterms:modified xsi:type="dcterms:W3CDTF">2018-09-22T03:38:24Z</dcterms:modified>
</cp:coreProperties>
</file>